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bramblesgroup.sharepoint.com/sites/FY18SustainabilityReview/Shared Documents/General/FY24 Documents/SASB/"/>
    </mc:Choice>
  </mc:AlternateContent>
  <xr:revisionPtr revIDLastSave="25" documentId="8_{F9E59354-813F-43B2-86D8-51593C7B7682}" xr6:coauthVersionLast="47" xr6:coauthVersionMax="47" xr10:uidLastSave="{C3D6D68B-FFD7-4519-88A4-86962D5E45AE}"/>
  <bookViews>
    <workbookView xWindow="500" yWindow="470" windowWidth="30420" windowHeight="19880" xr2:uid="{00000000-000D-0000-FFFF-FFFF00000000}"/>
  </bookViews>
  <sheets>
    <sheet name="SASB Disclosures FY24" sheetId="6" r:id="rId1"/>
    <sheet name="Sheet1" sheetId="2" state="hidden" r:id="rId2"/>
  </sheets>
  <externalReferences>
    <externalReference r:id="rId3"/>
    <externalReference r:id="rId4"/>
    <externalReference r:id="rId5"/>
    <externalReference r:id="rId6"/>
    <externalReference r:id="rId7"/>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9" i="6" l="1"/>
  <c r="E98" i="6"/>
  <c r="E87" i="6"/>
  <c r="E85" i="6"/>
  <c r="E60" i="6"/>
  <c r="F59" i="6"/>
  <c r="E59" i="6"/>
  <c r="F55" i="6"/>
  <c r="E55" i="6"/>
  <c r="E54" i="6"/>
  <c r="E53" i="6"/>
  <c r="E51" i="6"/>
  <c r="E29" i="6"/>
  <c r="E28" i="6"/>
  <c r="E26" i="6"/>
  <c r="E25" i="6"/>
  <c r="E24" i="6"/>
  <c r="E23" i="6"/>
  <c r="E22" i="6"/>
  <c r="E21" i="6"/>
  <c r="E20" i="6"/>
  <c r="E11" i="6"/>
</calcChain>
</file>

<file path=xl/sharedStrings.xml><?xml version="1.0" encoding="utf-8"?>
<sst xmlns="http://schemas.openxmlformats.org/spreadsheetml/2006/main" count="279" uniqueCount="169">
  <si>
    <t>Brambles SASB Sustainability Accounting Standards Disclosures</t>
  </si>
  <si>
    <r>
      <rPr>
        <sz val="11"/>
        <color rgb="FF000000"/>
        <rFont val="Segoe UI"/>
      </rPr>
      <t xml:space="preserve">Brambles Ltd's (Brambles) Sustainability Review 2024 has been prepared with reference to the guidnace of the Sustainability Accounting Standards Board's (SASB) </t>
    </r>
    <r>
      <rPr>
        <i/>
        <sz val="11"/>
        <color rgb="FF000000"/>
        <rFont val="Segoe UI"/>
      </rPr>
      <t>Containers &amp; Packaging 2018</t>
    </r>
    <r>
      <rPr>
        <sz val="11"/>
        <color rgb="FF000000"/>
        <rFont val="Segoe UI"/>
      </rPr>
      <t xml:space="preserve"> and </t>
    </r>
    <r>
      <rPr>
        <i/>
        <sz val="11"/>
        <color rgb="FF000000"/>
        <rFont val="Segoe UI"/>
      </rPr>
      <t>Forestry Management 2018</t>
    </r>
    <r>
      <rPr>
        <sz val="11"/>
        <color rgb="FF000000"/>
        <rFont val="Segoe UI"/>
      </rPr>
      <t xml:space="preserve"> industry standards. Brambles have also added an Employee Health &amp; Safety metric from the Industrial </t>
    </r>
    <r>
      <rPr>
        <i/>
        <sz val="11"/>
        <color rgb="FF000000"/>
        <rFont val="Segoe UI"/>
      </rPr>
      <t>Machinery &amp; Goods Standard</t>
    </r>
    <r>
      <rPr>
        <sz val="11"/>
        <color rgb="FF000000"/>
        <rFont val="Segoe UI"/>
      </rPr>
      <t xml:space="preserve"> 2018 and several Workforce Diversity &amp; Engagement metrics from the </t>
    </r>
    <r>
      <rPr>
        <i/>
        <sz val="11"/>
        <color rgb="FF000000"/>
        <rFont val="Segoe UI"/>
      </rPr>
      <t>Professional &amp; Commercial Services 2018 Standard</t>
    </r>
    <r>
      <rPr>
        <sz val="11"/>
        <color rgb="FF000000"/>
        <rFont val="Segoe UI"/>
      </rPr>
      <t xml:space="preserve"> because this area is a priority for the business.</t>
    </r>
  </si>
  <si>
    <t>The following table references Barmbles' public disclosures for the period 1 July 2023 to 30 June 2024 (FY24).</t>
  </si>
  <si>
    <t>For clarity, all references to tonnes or 't' is metric tonnes.</t>
  </si>
  <si>
    <t>Containers &amp; Packaging 2018</t>
  </si>
  <si>
    <t>Accounting metric</t>
  </si>
  <si>
    <t>Category</t>
  </si>
  <si>
    <t>Unit of Measure</t>
  </si>
  <si>
    <t>FY24</t>
  </si>
  <si>
    <t>FY23</t>
  </si>
  <si>
    <t>Comment</t>
  </si>
  <si>
    <t>Greenhouse Gas Emissions</t>
  </si>
  <si>
    <t>Gross global Scope 1 emissions, percentage covered under emissions-limiting regulations</t>
  </si>
  <si>
    <t>Quantitative</t>
  </si>
  <si>
    <r>
      <t>Scope 1 CO</t>
    </r>
    <r>
      <rPr>
        <vertAlign val="subscript"/>
        <sz val="11"/>
        <color rgb="FF000000"/>
        <rFont val="Segoe UI"/>
        <family val="2"/>
      </rPr>
      <t>2</t>
    </r>
    <r>
      <rPr>
        <sz val="11"/>
        <color rgb="FF000000"/>
        <rFont val="Segoe UI"/>
        <family val="2"/>
      </rPr>
      <t>-e (t)</t>
    </r>
  </si>
  <si>
    <t>Methodology used to define scoping boundary outlined in Brambles' Basis of Preparation.</t>
  </si>
  <si>
    <r>
      <t>Percentage CO</t>
    </r>
    <r>
      <rPr>
        <vertAlign val="subscript"/>
        <sz val="11"/>
        <color rgb="FF000000"/>
        <rFont val="Segoe UI"/>
        <family val="2"/>
      </rPr>
      <t>2</t>
    </r>
    <r>
      <rPr>
        <sz val="11"/>
        <color rgb="FF000000"/>
        <rFont val="Segoe UI"/>
        <family val="2"/>
      </rPr>
      <t>-e under emissions limiting regulations</t>
    </r>
  </si>
  <si>
    <t>Discussion of long-term and short-term strategy or plan to manage Scope 1 emissions, emissions reduction targets, and an analysis of performance against those targets</t>
  </si>
  <si>
    <t>Discussion and analysis</t>
  </si>
  <si>
    <t>N/A</t>
  </si>
  <si>
    <t>Refer to the Sustainability Report - Climate Update in the Brambles Annual Report.</t>
  </si>
  <si>
    <t>Air Quality</t>
  </si>
  <si>
    <r>
      <t>Air emissions of the following pollutants: (1) NO</t>
    </r>
    <r>
      <rPr>
        <vertAlign val="subscript"/>
        <sz val="11"/>
        <color rgb="FF000000"/>
        <rFont val="Segoe UI"/>
        <family val="2"/>
      </rPr>
      <t>x</t>
    </r>
    <r>
      <rPr>
        <sz val="11"/>
        <color rgb="FF000000"/>
        <rFont val="Segoe UI"/>
        <family val="2"/>
      </rPr>
      <t xml:space="preserve"> (excluding N</t>
    </r>
    <r>
      <rPr>
        <vertAlign val="subscript"/>
        <sz val="11"/>
        <color rgb="FF000000"/>
        <rFont val="Segoe UI"/>
        <family val="2"/>
      </rPr>
      <t>2</t>
    </r>
    <r>
      <rPr>
        <sz val="11"/>
        <color rgb="FF000000"/>
        <rFont val="Segoe UI"/>
        <family val="2"/>
      </rPr>
      <t>O), (2) SO</t>
    </r>
    <r>
      <rPr>
        <vertAlign val="subscript"/>
        <sz val="11"/>
        <color rgb="FF000000"/>
        <rFont val="Segoe UI"/>
        <family val="2"/>
      </rPr>
      <t>x</t>
    </r>
    <r>
      <rPr>
        <sz val="11"/>
        <color rgb="FF000000"/>
        <rFont val="Segoe UI"/>
        <family val="2"/>
      </rPr>
      <t>, (3) volatile organic compounds (VOCs), and (4) particulate matter (PM)</t>
    </r>
  </si>
  <si>
    <t xml:space="preserve">Quantitative </t>
  </si>
  <si>
    <r>
      <t>NO</t>
    </r>
    <r>
      <rPr>
        <vertAlign val="subscript"/>
        <sz val="11"/>
        <color rgb="FF000000"/>
        <rFont val="Segoe UI"/>
        <family val="2"/>
      </rPr>
      <t>x</t>
    </r>
    <r>
      <rPr>
        <sz val="11"/>
        <color rgb="FF000000"/>
        <rFont val="Segoe UI"/>
        <family val="2"/>
      </rPr>
      <t xml:space="preserve"> (t)</t>
    </r>
  </si>
  <si>
    <r>
      <t>Brambles doesn't calculate NO</t>
    </r>
    <r>
      <rPr>
        <vertAlign val="subscript"/>
        <sz val="11"/>
        <color theme="1"/>
        <rFont val="Segoe UI"/>
        <family val="2"/>
      </rPr>
      <t>x</t>
    </r>
    <r>
      <rPr>
        <sz val="11"/>
        <color theme="1"/>
        <rFont val="Segoe UI"/>
        <family val="2"/>
      </rPr>
      <t>, SO</t>
    </r>
    <r>
      <rPr>
        <vertAlign val="subscript"/>
        <sz val="11"/>
        <color theme="1"/>
        <rFont val="Segoe UI"/>
        <family val="2"/>
      </rPr>
      <t>x</t>
    </r>
    <r>
      <rPr>
        <sz val="11"/>
        <color theme="1"/>
        <rFont val="Segoe UI"/>
        <family val="2"/>
      </rPr>
      <t>, VOCs and PM emissions from Brambles' Scope 1 &amp; 2 emissions.</t>
    </r>
  </si>
  <si>
    <r>
      <t>SO</t>
    </r>
    <r>
      <rPr>
        <vertAlign val="subscript"/>
        <sz val="11"/>
        <color rgb="FF000000"/>
        <rFont val="Segoe UI"/>
        <family val="2"/>
      </rPr>
      <t>x</t>
    </r>
    <r>
      <rPr>
        <sz val="11"/>
        <color rgb="FF000000"/>
        <rFont val="Segoe UI"/>
        <family val="2"/>
      </rPr>
      <t xml:space="preserve"> (t)</t>
    </r>
  </si>
  <si>
    <t>VOCs (t)</t>
  </si>
  <si>
    <t>PM (t)</t>
  </si>
  <si>
    <t>Energy Management</t>
  </si>
  <si>
    <t>(1) Total energy consumed, (2) percentage grid electricity, (3) percentage renewable, (4) total self-generated energy</t>
  </si>
  <si>
    <t>Total energy consumed (GJ)</t>
  </si>
  <si>
    <t>Scope 1 and 2</t>
  </si>
  <si>
    <t>GJ grid electricity</t>
  </si>
  <si>
    <t>GJ renewable electricity</t>
  </si>
  <si>
    <t>GJ self generated electricity</t>
  </si>
  <si>
    <t>Percentage grid electricity</t>
  </si>
  <si>
    <t>Percentage renewable electricity</t>
  </si>
  <si>
    <t>Percentage self generated energy</t>
  </si>
  <si>
    <t>Water Management</t>
  </si>
  <si>
    <t>(1) Total water withdrawn, (2) total water consumed, percentage of each in regions with High or Extremely High Baseline Water Stress</t>
  </si>
  <si>
    <r>
      <t>Total water withdrawn M</t>
    </r>
    <r>
      <rPr>
        <vertAlign val="superscript"/>
        <sz val="11"/>
        <color rgb="FF000000"/>
        <rFont val="Segoe UI"/>
        <family val="2"/>
      </rPr>
      <t>3</t>
    </r>
  </si>
  <si>
    <t>% in regions with high or extremely high baseline water stress</t>
  </si>
  <si>
    <t>Description of water management risks and discussion of strategies and practices to mitigate those risks</t>
  </si>
  <si>
    <t>Water has not been considered material.</t>
  </si>
  <si>
    <t>Number of incidents of non-compliance associated with water quality permits, standards, and regulations</t>
  </si>
  <si>
    <t>Number of incidents</t>
  </si>
  <si>
    <t>There were 3 incidents of non-compliance in the USA relating to violiations of permit limitations for exceeding pH limits (2 incidents) and late submission of self-monitoring reports (1 incident). A monetary penalty for the latter was assessed at $2,700 (USD).</t>
  </si>
  <si>
    <t>Waste Management</t>
  </si>
  <si>
    <t>Amount of hazardous waste generated, percentage recycled</t>
  </si>
  <si>
    <t>Hazardous Waste (t)</t>
  </si>
  <si>
    <t>Compliant with the Registration, Evaluation, Authorisation, and Restriction of Chemicals (REACH). No hazardous waste is generated from any of Brambles products.</t>
  </si>
  <si>
    <t>Percent recycled</t>
  </si>
  <si>
    <t>While Brambles sends plastic products for recycling, no hazardous waste is recycled.</t>
  </si>
  <si>
    <t>Product Safety</t>
  </si>
  <si>
    <t>Number of recalls issued, total units recalled</t>
  </si>
  <si>
    <t>Number of recalls</t>
  </si>
  <si>
    <t>Brambles doesn't transfer ownership of its products to customers as it’s a circular model business.</t>
  </si>
  <si>
    <t>Discussion of process to identify and manage emerging materials and chemicals of concern</t>
  </si>
  <si>
    <t>Discussion and Analysis</t>
  </si>
  <si>
    <t>Refer to comments</t>
  </si>
  <si>
    <t>Refer to FY23 reporting comments</t>
  </si>
  <si>
    <t>Composite wall blocks (cwb) used in the EU do contain formaldehyde. Every year we test cwb from all the active suppliers to make sure they are in line with regulation on chemicals, specifically formaldehyde, which ensures that the formaldehyde emissions are below the limits allowed. 
The industry is exploring the production of cwb with lower or no level at all of this chemical compound, however none have gone in to full production/commercialisation phase yet.
As part of our product development process, especially around plastics, depending on the use case we conduct migration studies, food safety assessments, search for banned substances, EPA checks, etc. with our suppliers. We are also in the process of ensuring that we survey suppliers to ensure that there are no “micro” or “forever” plastics that are knowingly being used.</t>
  </si>
  <si>
    <t>Product Lifecycle Management</t>
  </si>
  <si>
    <t>Percentage of raw materials from: (1) recycled content, (2) renewable resources, and (3) renewable and recycled content</t>
  </si>
  <si>
    <t>Recycled content %</t>
  </si>
  <si>
    <t>The percentage of recycled plastic used compared to all plastic and timber. Recycled content in plastic product purchases was 41.7% in FY24. FY23 was restated based on calculations under the current methodology.</t>
  </si>
  <si>
    <t>Renewable resources %</t>
  </si>
  <si>
    <t>The percentage of timber used compared to all plastic and timber. FY23 was restated based on calculations under the current methodology.</t>
  </si>
  <si>
    <t>Renewable and recycled content %</t>
  </si>
  <si>
    <t>The percentage of recycled plastic and timber used compared to all plastic and timber. FY23 was restated based on calculations under the current methodology.</t>
  </si>
  <si>
    <t>Revenue from products that are reusable, recyclable, and/or compostable</t>
  </si>
  <si>
    <t>Revenue US$</t>
  </si>
  <si>
    <t>6,545.4m</t>
  </si>
  <si>
    <t>5558.9m</t>
  </si>
  <si>
    <t>Brambles' pallets, crates and containers that generate sales revenue are reusable.</t>
  </si>
  <si>
    <t>Discussion of strategies to reduce the environmental impact of packaging throughout its lifecycle</t>
  </si>
  <si>
    <t>The vast majority (&gt;99% by mass) of Brambles’ global products qualify as closed-loop, reusable tertiary packaging per the definitions of ISO 18603. The only de minimis exceptions include single-use, commodity bulk packaging provided as an added-service to Brambles’ “Packer/Filler” customers or non-reusable plastic liners used in reusable bulk liquid containers. Driven by its “circular, share and reuse” business model, all its products are designed to maximise the economic value derived from its assets. This includes the rigorous and continuous testing of products to minimise the materials (&gt;98% by mass, 100% certified sustainably harvested wood) required to deliver dozens of useful lives and minimize transportation costs, while meeting safety standards for warehouse racking (ISO 18602). In addition, Brambles’ Life Cycle Assessments (critically reviewed by independent experts per ISO 14040) are used to optimise product design and demonstrate the superior environmental performance of its circular, pooling business model compared to single or limited-reuse alternatives. Both its wood and plastic tertiary packaging products are considered recoverable whether by material recycling (ISO 18604) or by energy recovery (ISO 18605). Brambles’ extensive service centre network provides the infrastructure for effective materials recovery. Brambles' pallets are biodegradable; however in some jurisdictions packaging needs to have demonstrated it's biodegradable via verified tests and against relevant standards (e.g. in Australia for the packaging assessments, we don't claim biodegradability).
Refer to the 'Waste Positive' section in the Sustainability Review for further details.</t>
  </si>
  <si>
    <t>Supply Chain Management</t>
  </si>
  <si>
    <t>Total wood fiber product, percentage from certified sources</t>
  </si>
  <si>
    <t>Tonnes (t)</t>
  </si>
  <si>
    <r>
      <t>Equivalent to 2,486,465 m</t>
    </r>
    <r>
      <rPr>
        <vertAlign val="superscript"/>
        <sz val="11"/>
        <color rgb="FF000000"/>
        <rFont val="Segoe UI"/>
        <family val="2"/>
      </rPr>
      <t>3</t>
    </r>
    <r>
      <rPr>
        <sz val="11"/>
        <color rgb="FF000000"/>
        <rFont val="Segoe UI"/>
        <family val="2"/>
      </rPr>
      <t xml:space="preserve"> of timber in FY24.</t>
    </r>
    <r>
      <rPr>
        <sz val="11"/>
        <color rgb="FF000000"/>
        <rFont val="Segoe UI"/>
      </rPr>
      <t xml:space="preserve"> These metrics are from different internal sources and not directly converted using density factors.</t>
    </r>
  </si>
  <si>
    <t>Percentage (%)</t>
  </si>
  <si>
    <t>Total aluminum purchased, percentage from certified sources</t>
  </si>
  <si>
    <t>No aluminum purchased</t>
  </si>
  <si>
    <r>
      <t>CO</t>
    </r>
    <r>
      <rPr>
        <vertAlign val="subscript"/>
        <sz val="11"/>
        <color rgb="FF000000"/>
        <rFont val="Segoe UI"/>
        <family val="2"/>
      </rPr>
      <t>2</t>
    </r>
    <r>
      <rPr>
        <sz val="11"/>
        <color rgb="FF000000"/>
        <rFont val="Segoe UI"/>
        <family val="2"/>
      </rPr>
      <t>-e</t>
    </r>
  </si>
  <si>
    <t>Activity Metric</t>
  </si>
  <si>
    <t>Amount of production, by substrate</t>
  </si>
  <si>
    <t>Tonnes Wood Purchased</t>
  </si>
  <si>
    <t>Tonnes Glass Purchased</t>
  </si>
  <si>
    <t>No glass purchased</t>
  </si>
  <si>
    <t>Tonnes Metal Purchased</t>
  </si>
  <si>
    <t>Tonnes Plastic Purchased</t>
  </si>
  <si>
    <t>Percentage of production as: (1) paper/wood, (2) glass, (3) metal, and (4) plastic</t>
  </si>
  <si>
    <t>Total fiscal Revenue</t>
  </si>
  <si>
    <t xml:space="preserve">(1) % Revenue from Wood </t>
  </si>
  <si>
    <t>Represents sales generated from the pallets service line.</t>
  </si>
  <si>
    <t>(2) % Revenue from Glass</t>
  </si>
  <si>
    <t>(3) % Revenue from Metal</t>
  </si>
  <si>
    <t>(4) % Revenue from Plastic</t>
  </si>
  <si>
    <t>Represents sales generated from all other service lines.</t>
  </si>
  <si>
    <t>Number of employees</t>
  </si>
  <si>
    <t xml:space="preserve">Number </t>
  </si>
  <si>
    <t>As at 30 June 2024.</t>
  </si>
  <si>
    <t>Forestry Management 2018</t>
  </si>
  <si>
    <t>Metric</t>
  </si>
  <si>
    <t>Ecosystem Services and Impacts</t>
  </si>
  <si>
    <t>Area of forestland certified to a third-party forest management standard, percentage certified to each standard</t>
  </si>
  <si>
    <t>Acres (ac)</t>
  </si>
  <si>
    <t xml:space="preserve">Relates to CHEP South Africa's 18 timber farms. FSC-C017054 (Braecroft Timbers (Pty) Ltd). This represents the potential forestry area, specifically dedicated for planting trees for commercial purposes based on government issued planting permits for these areas only. </t>
  </si>
  <si>
    <t>Relates to CHEP South Africa's 18 timber farms. FSC-C017054 (Braecroft Timbers (Pty) Ltd).</t>
  </si>
  <si>
    <t>Area of forestland with protected conservation status</t>
  </si>
  <si>
    <t>Brambles does not have any areas of protected forestland according to the standards outlined in SASB guidelines. However, Brambles does own an Excelsior Natural Heritage site (situated in KwaZulu-Natal, South Africa) which is a formally declared protected environment and is managed in partnership with Ezemvelo KZN Wildlife. The area was declared to protect Afromontane grassland and various species of grass dwelling birds covering an area of approximately 600 ha. The area is vulnerable to alien vegetation infestation (brambles/wattle) and overgrazing in certain areas due to stray community cattle. Brambles have started a plan to manage these vulnerabilities.
Brambles is actively working with WWF SA on improved protections for protected areas.</t>
  </si>
  <si>
    <t>Area of forestland in endangered species habitat</t>
  </si>
  <si>
    <t>See above comment</t>
  </si>
  <si>
    <t>Description of approach to optimising opportunities from ecosystem services provided by forestlands</t>
  </si>
  <si>
    <t>Refer to Brambles' Sustainability Review and Annual Report.</t>
  </si>
  <si>
    <t xml:space="preserve">Rights of Indigenous People </t>
  </si>
  <si>
    <t>Area of forestland in indigenous land</t>
  </si>
  <si>
    <t>Brambles doesn't own or manage forestland in such areas.</t>
  </si>
  <si>
    <t>Description of engagement processes and due diligence practices with respect to human rights, indigenous rights, and the local community</t>
  </si>
  <si>
    <t>Brambles has a dedicated Chief Compliance Officer responsible for monitoring the implementation and ongoing application of compliance management systems, underpinned by the Brambles Code of Conduct, which provides a framework for detailed policies addressing regulatory compliance.
A vendor due diligence programme is in place to assess the compliance of suppliers with various legal and regulatory requirements, such as bribery and corruption, sanctions violations, modern slavery and human rights practices, privacy, and environmental. Adoption of Group-wide online ethics training programmes to supplement face-to-face training has been rolled out and continues to be updated each year. 
Brambles has a regular cadence of Board reporting on regulatory matters, whistleblowing incidents and Environmental, Social and Governance (ESG) matters against an ESG scorecard.
Brambles reports on how it respects and promotes human rights around the world, both in our operations and in our supply chains, in the Modern Slavery Statement.
For further detail refer to the Corporate Governance page of Brambles' website https://www.brambles.com/corporate-governance-overview</t>
  </si>
  <si>
    <t>Climate Change Adaption</t>
  </si>
  <si>
    <t>Description of strategy to manage opportunties for and risks to forest management and timber production presented by climate change</t>
  </si>
  <si>
    <t>Activity Metrics</t>
  </si>
  <si>
    <t>Area of forestland owned, leased, and/or managed by the entity</t>
  </si>
  <si>
    <t>This includes additional land not covered by plantations. This represents the title deed area, CHEP South Africa's total area of land as per the property descriptions where we are the registered owners .This includes the potential forestry area (row 66 above) and non-forestry areas like roads, rivers, steep  mountains, lakes, buildings and infrastructure etc.</t>
  </si>
  <si>
    <t>Aggregate standing timber inventory</t>
  </si>
  <si>
    <r>
      <t>Cubic Meters (m</t>
    </r>
    <r>
      <rPr>
        <vertAlign val="superscript"/>
        <sz val="11"/>
        <color rgb="FF000000"/>
        <rFont val="Segoe UI"/>
        <family val="2"/>
      </rPr>
      <t>3</t>
    </r>
    <r>
      <rPr>
        <sz val="11"/>
        <color rgb="FF000000"/>
        <rFont val="Segoe UI"/>
        <family val="2"/>
      </rPr>
      <t>)</t>
    </r>
  </si>
  <si>
    <t>Unable to measure</t>
  </si>
  <si>
    <t xml:space="preserve">Not currently able to estimate total volume due to varying ages of trees and species, with each species and growing sites having different volume outcomes as well as different end products. </t>
  </si>
  <si>
    <t>Timber harvest volume</t>
  </si>
  <si>
    <t>63,852 sawlog 
19,414 gum pulp</t>
  </si>
  <si>
    <t>FY24 is an estimate based on FY23. There will be immaterial annual fluctuations every year not captured here.</t>
  </si>
  <si>
    <t>Employee Health &amp; Safety</t>
  </si>
  <si>
    <t>1) Total recordable incident rate (TRIR), (2) fatality rate, and (3) near miss frequency rate (NMFR)</t>
  </si>
  <si>
    <t>TRIR</t>
  </si>
  <si>
    <t>For Brambles, this is measured as the Brambles Injury Frequency Rate (BIFR). BIFR is a measure of incidents per 1,000,000 hours worked, which is consistent with hours worked used in Safe Work Australia’s Measuring and reporting on work health and safety report. Brambles operates in ~60 countries; the calculation of incident frequency rates varies from country to country, depending on the individual national regulatory agencies. Brambles decided that using a rate per 1,000,000 labour hours was most appropriate to maintain a standard across the entire Brambles Group.
The reported result has been calculated by adjusting BIFR to 200,000 hours worked in line with the requirement of SASB RT-IG-320a.1.4.</t>
  </si>
  <si>
    <t>Fatality Rate</t>
  </si>
  <si>
    <t>No work-related fatalities reported.</t>
  </si>
  <si>
    <t>NMFR</t>
  </si>
  <si>
    <t>The reported result has been calculated by adjusting Brambles' NMFR to 200,000 hours worked (from 1,000,000 hours worked).</t>
  </si>
  <si>
    <t>Workforce Diversity &amp; Engagement</t>
  </si>
  <si>
    <t xml:space="preserve">Percentage of gender and racial/ethnic group representation for </t>
  </si>
  <si>
    <t xml:space="preserve">(1) Gender: executive management - Male </t>
  </si>
  <si>
    <t>As at 30 June 2024. Based on Band 4 – 8 globally. Note this is different banding to what we usually report (usually Band 3 and above).</t>
  </si>
  <si>
    <t>(1) Gender: executive management - Female</t>
  </si>
  <si>
    <t>(2)Gender: for other employees - Male</t>
  </si>
  <si>
    <t>As at 30 June 2024. Based on Band 0 – 3 globally. Note this is different banding to what we usually report (usually Band 3 and above).
Also note that 1 employee had a gender value of 'Prefer Not to Disclose' so the two splits between male and female don't add up to 100%.</t>
  </si>
  <si>
    <t>(2) Gender: for other employees - Female</t>
  </si>
  <si>
    <t>Racial/ethnic group representation - All other employees</t>
  </si>
  <si>
    <r>
      <rPr>
        <b/>
        <u/>
        <sz val="11"/>
        <color theme="1"/>
        <rFont val="Segoe UI"/>
        <family val="2"/>
      </rPr>
      <t>USA</t>
    </r>
    <r>
      <rPr>
        <sz val="11"/>
        <color theme="1"/>
        <rFont val="Segoe UI"/>
      </rPr>
      <t xml:space="preserve">
American Indian or Alaska Native: 0.48%, Asian: 4.80%, Black or African American: 27.76%, Hispanic or Latino: 23.23%, Native Hawaiian or Other Pacific Islander: 0.51%, Two or More Races: 2.82%, White: 40.41%</t>
    </r>
    <r>
      <rPr>
        <sz val="11"/>
        <color theme="1"/>
        <rFont val="Segoe UI"/>
        <family val="2"/>
      </rPr>
      <t xml:space="preserve">
</t>
    </r>
    <r>
      <rPr>
        <b/>
        <u/>
        <sz val="11"/>
        <color theme="1"/>
        <rFont val="Segoe UI"/>
        <family val="2"/>
      </rPr>
      <t>South Africa</t>
    </r>
    <r>
      <rPr>
        <sz val="11"/>
        <color theme="1"/>
        <rFont val="Segoe UI"/>
        <family val="2"/>
      </rPr>
      <t xml:space="preserve">
African: 48%, Coloured: 15%, Indian: 16%, White: 20%, Other: 0% </t>
    </r>
  </si>
  <si>
    <r>
      <rPr>
        <b/>
        <u/>
        <sz val="11"/>
        <color rgb="FF000000"/>
        <rFont val="Segoe UI"/>
        <family val="2"/>
      </rPr>
      <t>USA</t>
    </r>
    <r>
      <rPr>
        <sz val="11"/>
        <color rgb="FF000000"/>
        <rFont val="Segoe UI"/>
      </rPr>
      <t xml:space="preserve">
Asian: 3.92%, Black or African American: 31.48%, Hispanic or Latino: 21.65% and white: 38.84%
</t>
    </r>
    <r>
      <rPr>
        <b/>
        <u/>
        <sz val="11"/>
        <color rgb="FF000000"/>
        <rFont val="Segoe UI"/>
        <family val="2"/>
      </rPr>
      <t>South Africa</t>
    </r>
    <r>
      <rPr>
        <sz val="11"/>
        <color rgb="FF000000"/>
        <rFont val="Segoe UI"/>
      </rPr>
      <t xml:space="preserve">
African: 47%, Coloured: 15%, Indian: 16%, White: 22%, Other: 1% 
</t>
    </r>
  </si>
  <si>
    <t>As at 30 June 2024 - based on Band 0-3 in the US and South Africa only (as this is the information currently available).</t>
  </si>
  <si>
    <t>Racial/ethnic group representation - Executive Management</t>
  </si>
  <si>
    <r>
      <rPr>
        <b/>
        <u/>
        <sz val="11"/>
        <color theme="1"/>
        <rFont val="Segoe UI"/>
        <family val="2"/>
      </rPr>
      <t>USA</t>
    </r>
    <r>
      <rPr>
        <sz val="11"/>
        <color theme="1"/>
        <rFont val="Segoe UI"/>
      </rPr>
      <t xml:space="preserve">
Asian: 8.15%, Black or African American: 2.96%, Hispanic or Latino: 10.37%, Two or More Races: 2.96%, White: 75.56%
</t>
    </r>
    <r>
      <rPr>
        <b/>
        <u/>
        <sz val="11"/>
        <color theme="1"/>
        <rFont val="Segoe UI"/>
        <family val="2"/>
      </rPr>
      <t>South Africa</t>
    </r>
    <r>
      <rPr>
        <sz val="11"/>
        <color theme="1"/>
        <rFont val="Segoe UI"/>
      </rPr>
      <t xml:space="preserve">
African: 11%, Coloured: 0%, Indian: 22%, White: 56%, Other: 11%  </t>
    </r>
  </si>
  <si>
    <t>(1) Voluntary and (2) involuntary turnover rate for employees</t>
  </si>
  <si>
    <t>(1) Voluntary</t>
  </si>
  <si>
    <t>Rate</t>
  </si>
  <si>
    <t>(2) Involuntary</t>
  </si>
  <si>
    <t>Employee engagement as a percentage</t>
  </si>
  <si>
    <t>Include the figures where they are avaliable</t>
  </si>
  <si>
    <t>Example of Moleson Coors</t>
  </si>
  <si>
    <t>EACs are purchased to match grid usage.</t>
  </si>
  <si>
    <t>No emissions limiting regulation schemes are used by Brambles.</t>
  </si>
  <si>
    <t>Includes sales revenue and other income and other revenue, noting Brambles does not produce (except in South Africa forests) and revenue is generated from providing products as a service made of the noted materials.</t>
  </si>
  <si>
    <r>
      <rPr>
        <b/>
        <u/>
        <sz val="11"/>
        <color rgb="FF000000"/>
        <rFont val="Segoe UI"/>
        <family val="2"/>
      </rPr>
      <t>USA</t>
    </r>
    <r>
      <rPr>
        <sz val="11"/>
        <color rgb="FF000000"/>
        <rFont val="Segoe UI"/>
        <family val="2"/>
      </rPr>
      <t xml:space="preserve">
Asian: 14.29, Black or African American: N/A, Hispanic or Latino: 8.57 and White: 77.14
</t>
    </r>
    <r>
      <rPr>
        <b/>
        <u/>
        <sz val="11"/>
        <color rgb="FF000000"/>
        <rFont val="Segoe UI"/>
        <family val="2"/>
      </rPr>
      <t>South Africa</t>
    </r>
    <r>
      <rPr>
        <sz val="11"/>
        <color rgb="FF000000"/>
        <rFont val="Segoe UI"/>
      </rPr>
      <t xml:space="preserve">
African: 6%, Coloured: 0%, Indian: 24%, White: 59%, Other: 12%  </t>
    </r>
  </si>
  <si>
    <t>As at 30 June 2024 - based on Band 4 &amp; above in the US  and South Africa only (as this is the information currently available). Note this is different banding to what we typically report (management as Band 3 and above).</t>
  </si>
  <si>
    <t>Last Global Engagement Survey score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</si>
</sst>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_-;\-* #,##0_-;_-* &quot;-&quot;??_-;_-@_-"/>
    <numFmt numFmtId="166" formatCode="_(* #,##0_);_(* \(#,##0\);_(* &quot;-&quot;??_);_(@_)"/>
    <numFmt numFmtId="167" formatCode="0.0%"/>
    <numFmt numFmtId="168" formatCode="_-* #,##0.0_-;\-* #,##0.0_-;_-* &quot;-&quot;??_-;_-@_-"/>
    <numFmt numFmtId="170" formatCode="0.0"/>
  </numFmts>
  <fonts count="19" x14ac:knownFonts="1">
    <font>
      <sz val="11"/>
      <color theme="1"/>
      <name val="Calibri"/>
      <family val="2"/>
      <scheme val="minor"/>
    </font>
    <font>
      <sz val="11"/>
      <color theme="1"/>
      <name val="Calibri"/>
      <family val="2"/>
      <scheme val="minor"/>
    </font>
    <font>
      <sz val="11"/>
      <color theme="1"/>
      <name val="Segoe UI"/>
      <family val="2"/>
    </font>
    <font>
      <sz val="11"/>
      <color rgb="FF000000"/>
      <name val="Segoe UI"/>
      <family val="2"/>
    </font>
    <font>
      <vertAlign val="subscript"/>
      <sz val="11"/>
      <color rgb="FF000000"/>
      <name val="Segoe UI"/>
      <family val="2"/>
    </font>
    <font>
      <sz val="11"/>
      <color theme="1"/>
      <name val="Segoe UI"/>
    </font>
    <font>
      <b/>
      <sz val="16"/>
      <color rgb="FF44546A"/>
      <name val="Segoe UI"/>
    </font>
    <font>
      <b/>
      <sz val="15"/>
      <color rgb="FF44546A"/>
      <name val="Segoe UI"/>
    </font>
    <font>
      <i/>
      <sz val="11"/>
      <color rgb="FFFF0000"/>
      <name val="Segoe UI"/>
    </font>
    <font>
      <b/>
      <sz val="11"/>
      <color theme="0"/>
      <name val="Segoe UI"/>
    </font>
    <font>
      <b/>
      <sz val="11"/>
      <color rgb="FF000000"/>
      <name val="Segoe UI"/>
    </font>
    <font>
      <sz val="11"/>
      <color rgb="FF000000"/>
      <name val="Segoe UI"/>
    </font>
    <font>
      <sz val="11"/>
      <name val="Segoe UI"/>
    </font>
    <font>
      <b/>
      <sz val="14"/>
      <color theme="1"/>
      <name val="Segoe UI"/>
    </font>
    <font>
      <vertAlign val="subscript"/>
      <sz val="11"/>
      <color theme="1"/>
      <name val="Segoe UI"/>
      <family val="2"/>
    </font>
    <font>
      <vertAlign val="superscript"/>
      <sz val="11"/>
      <color rgb="FF000000"/>
      <name val="Segoe UI"/>
      <family val="2"/>
    </font>
    <font>
      <b/>
      <u/>
      <sz val="11"/>
      <color theme="1"/>
      <name val="Segoe UI"/>
      <family val="2"/>
    </font>
    <font>
      <b/>
      <u/>
      <sz val="11"/>
      <color rgb="FF000000"/>
      <name val="Segoe UI"/>
      <family val="2"/>
    </font>
    <font>
      <i/>
      <sz val="11"/>
      <color rgb="FF000000"/>
      <name val="Segoe UI"/>
    </font>
  </fonts>
  <fills count="7">
    <fill>
      <patternFill patternType="none"/>
    </fill>
    <fill>
      <patternFill patternType="gray125"/>
    </fill>
    <fill>
      <patternFill patternType="solid">
        <fgColor theme="4" tint="0.79998168889431442"/>
        <bgColor rgb="FF000000"/>
      </patternFill>
    </fill>
    <fill>
      <patternFill patternType="solid">
        <fgColor theme="4" tint="-0.499984740745262"/>
        <bgColor rgb="FF000000"/>
      </patternFill>
    </fill>
    <fill>
      <patternFill patternType="solid">
        <fgColor theme="0"/>
        <bgColor rgb="FF000000"/>
      </patternFill>
    </fill>
    <fill>
      <patternFill patternType="solid">
        <fgColor theme="0"/>
        <bgColor indexed="64"/>
      </patternFill>
    </fill>
    <fill>
      <patternFill patternType="solid">
        <fgColor theme="4" tint="0.59999389629810485"/>
        <bgColor rgb="FF000000"/>
      </patternFill>
    </fill>
  </fills>
  <borders count="7">
    <border>
      <left/>
      <right/>
      <top/>
      <bottom/>
      <diagonal/>
    </border>
    <border>
      <left/>
      <right/>
      <top/>
      <bottom style="thick">
        <color rgb="FF4472C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2" fillId="0" borderId="2" xfId="0" applyFont="1" applyBorder="1" applyAlignment="1">
      <alignment horizontal="left" vertical="top" wrapText="1"/>
    </xf>
    <xf numFmtId="0" fontId="3" fillId="0" borderId="2" xfId="0" applyFont="1" applyBorder="1" applyAlignment="1">
      <alignment horizontal="right" vertical="top" wrapText="1"/>
    </xf>
    <xf numFmtId="0" fontId="2" fillId="0" borderId="2" xfId="0" applyFont="1" applyBorder="1" applyAlignment="1">
      <alignment horizontal="right" vertical="top" wrapText="1"/>
    </xf>
    <xf numFmtId="0" fontId="5" fillId="0" borderId="0" xfId="0" applyFont="1"/>
    <xf numFmtId="0" fontId="5" fillId="0" borderId="0" xfId="0" applyFont="1" applyAlignment="1">
      <alignment horizontal="center" vertical="top"/>
    </xf>
    <xf numFmtId="0" fontId="5" fillId="0" borderId="0" xfId="0" applyFont="1" applyAlignment="1">
      <alignment vertical="top"/>
    </xf>
    <xf numFmtId="0" fontId="6" fillId="0" borderId="1" xfId="0" applyFont="1" applyBorder="1"/>
    <xf numFmtId="0" fontId="7" fillId="0" borderId="1" xfId="0" applyFont="1" applyBorder="1"/>
    <xf numFmtId="0" fontId="8" fillId="0" borderId="0" xfId="0" applyFont="1"/>
    <xf numFmtId="0" fontId="9" fillId="3" borderId="2" xfId="0" applyFont="1" applyFill="1" applyBorder="1" applyAlignment="1">
      <alignment horizontal="center" vertical="top" wrapText="1"/>
    </xf>
    <xf numFmtId="0" fontId="11" fillId="0" borderId="2" xfId="0" applyFont="1" applyBorder="1" applyAlignment="1">
      <alignment vertical="top" wrapText="1"/>
    </xf>
    <xf numFmtId="166" fontId="11" fillId="0" borderId="2" xfId="1" applyNumberFormat="1" applyFont="1" applyBorder="1" applyAlignment="1">
      <alignment vertical="top" wrapText="1"/>
    </xf>
    <xf numFmtId="0" fontId="5" fillId="0" borderId="2" xfId="0" applyFont="1" applyBorder="1" applyAlignment="1">
      <alignment vertical="top" wrapText="1"/>
    </xf>
    <xf numFmtId="0" fontId="11" fillId="0" borderId="2" xfId="0" applyFont="1" applyBorder="1" applyAlignment="1">
      <alignment horizontal="right" vertical="top"/>
    </xf>
    <xf numFmtId="0" fontId="11" fillId="0" borderId="2" xfId="0" applyFont="1" applyBorder="1" applyAlignment="1">
      <alignment vertical="top"/>
    </xf>
    <xf numFmtId="0" fontId="5" fillId="0" borderId="2" xfId="0" applyFont="1" applyBorder="1" applyAlignment="1">
      <alignment vertical="top"/>
    </xf>
    <xf numFmtId="166" fontId="11" fillId="0" borderId="2" xfId="1" applyNumberFormat="1" applyFont="1" applyBorder="1" applyAlignment="1">
      <alignment vertical="top"/>
    </xf>
    <xf numFmtId="166" fontId="5" fillId="0" borderId="2" xfId="1" applyNumberFormat="1" applyFont="1" applyBorder="1" applyAlignment="1">
      <alignment vertical="top" wrapText="1"/>
    </xf>
    <xf numFmtId="166" fontId="5" fillId="0" borderId="2" xfId="1" applyNumberFormat="1" applyFont="1" applyBorder="1" applyAlignment="1">
      <alignment vertical="top"/>
    </xf>
    <xf numFmtId="9" fontId="11" fillId="0" borderId="2" xfId="0" applyNumberFormat="1" applyFont="1" applyBorder="1" applyAlignment="1">
      <alignment vertical="top"/>
    </xf>
    <xf numFmtId="9" fontId="5" fillId="0" borderId="2" xfId="2" applyFont="1" applyBorder="1" applyAlignment="1">
      <alignment vertical="top"/>
    </xf>
    <xf numFmtId="9" fontId="11" fillId="0" borderId="2" xfId="0" applyNumberFormat="1" applyFont="1" applyBorder="1" applyAlignment="1">
      <alignment vertical="top" wrapText="1"/>
    </xf>
    <xf numFmtId="170" fontId="11" fillId="0" borderId="2" xfId="0" applyNumberFormat="1" applyFont="1" applyBorder="1" applyAlignment="1">
      <alignment vertical="top" wrapText="1"/>
    </xf>
    <xf numFmtId="168" fontId="5" fillId="0" borderId="2" xfId="0" applyNumberFormat="1" applyFont="1" applyBorder="1" applyAlignment="1">
      <alignment horizontal="right" vertical="top"/>
    </xf>
    <xf numFmtId="0" fontId="5" fillId="0" borderId="2" xfId="0" applyFont="1" applyBorder="1" applyAlignment="1">
      <alignment horizontal="left" vertical="top" wrapText="1"/>
    </xf>
    <xf numFmtId="9" fontId="5" fillId="0" borderId="2" xfId="0" applyNumberFormat="1" applyFont="1" applyBorder="1" applyAlignment="1">
      <alignment horizontal="right" vertical="top"/>
    </xf>
    <xf numFmtId="0" fontId="5" fillId="0" borderId="2" xfId="0" applyFont="1" applyBorder="1" applyAlignment="1">
      <alignment horizontal="right" vertical="top"/>
    </xf>
    <xf numFmtId="0" fontId="11" fillId="0" borderId="2" xfId="0" applyFont="1" applyBorder="1" applyAlignment="1">
      <alignment horizontal="left" vertical="top" wrapText="1"/>
    </xf>
    <xf numFmtId="0" fontId="5" fillId="0" borderId="2" xfId="0" applyFont="1" applyBorder="1" applyAlignment="1">
      <alignment horizontal="right" vertical="top" wrapText="1"/>
    </xf>
    <xf numFmtId="167" fontId="11" fillId="0" borderId="2" xfId="0" applyNumberFormat="1" applyFont="1" applyBorder="1" applyAlignment="1">
      <alignment horizontal="right" vertical="top"/>
    </xf>
    <xf numFmtId="4" fontId="11" fillId="0" borderId="2" xfId="0" applyNumberFormat="1" applyFont="1" applyBorder="1" applyAlignment="1">
      <alignment horizontal="right" vertical="top" wrapText="1"/>
    </xf>
    <xf numFmtId="0" fontId="7" fillId="0" borderId="1" xfId="0" applyFont="1" applyBorder="1" applyAlignment="1">
      <alignment vertical="top"/>
    </xf>
    <xf numFmtId="0" fontId="9" fillId="3" borderId="2" xfId="0" applyFont="1" applyFill="1" applyBorder="1" applyAlignment="1">
      <alignment vertical="top" wrapText="1"/>
    </xf>
    <xf numFmtId="165" fontId="5" fillId="0" borderId="2" xfId="0" applyNumberFormat="1" applyFont="1" applyBorder="1" applyAlignment="1">
      <alignment vertical="top" wrapText="1"/>
    </xf>
    <xf numFmtId="9" fontId="5" fillId="0" borderId="2" xfId="0" applyNumberFormat="1" applyFont="1" applyBorder="1" applyAlignment="1">
      <alignment vertical="top"/>
    </xf>
    <xf numFmtId="0" fontId="11" fillId="5" borderId="2" xfId="0" applyFont="1" applyFill="1" applyBorder="1" applyAlignment="1">
      <alignment vertical="top" wrapText="1"/>
    </xf>
    <xf numFmtId="166" fontId="12" fillId="5" borderId="2" xfId="0" applyNumberFormat="1" applyFont="1" applyFill="1" applyBorder="1" applyAlignment="1">
      <alignment horizontal="right" vertical="top" wrapText="1"/>
    </xf>
    <xf numFmtId="166" fontId="5" fillId="0" borderId="2" xfId="0" applyNumberFormat="1" applyFont="1" applyBorder="1" applyAlignment="1">
      <alignment horizontal="right" vertical="top" wrapText="1"/>
    </xf>
    <xf numFmtId="166" fontId="11" fillId="5" borderId="2" xfId="1" applyNumberFormat="1" applyFont="1" applyFill="1" applyBorder="1" applyAlignment="1">
      <alignment vertical="top" wrapText="1"/>
    </xf>
    <xf numFmtId="3" fontId="5" fillId="0" borderId="2" xfId="0" applyNumberFormat="1" applyFont="1" applyBorder="1" applyAlignment="1">
      <alignment horizontal="right" vertical="top"/>
    </xf>
    <xf numFmtId="0" fontId="11" fillId="5" borderId="2" xfId="0" applyFont="1" applyFill="1" applyBorder="1" applyAlignment="1">
      <alignment vertical="top"/>
    </xf>
    <xf numFmtId="167" fontId="11" fillId="0" borderId="2" xfId="0" applyNumberFormat="1" applyFont="1" applyBorder="1" applyAlignment="1">
      <alignment vertical="top" wrapText="1"/>
    </xf>
    <xf numFmtId="167" fontId="5" fillId="0" borderId="2" xfId="0" applyNumberFormat="1" applyFont="1" applyBorder="1" applyAlignment="1">
      <alignment horizontal="right" vertical="top"/>
    </xf>
    <xf numFmtId="3" fontId="11" fillId="5" borderId="2" xfId="0" applyNumberFormat="1" applyFont="1" applyFill="1" applyBorder="1" applyAlignment="1">
      <alignment vertical="top"/>
    </xf>
    <xf numFmtId="166" fontId="11" fillId="0" borderId="2" xfId="1" applyNumberFormat="1" applyFont="1" applyBorder="1" applyAlignment="1">
      <alignment horizontal="right" vertical="top"/>
    </xf>
    <xf numFmtId="9" fontId="11" fillId="0" borderId="2" xfId="0" applyNumberFormat="1" applyFont="1" applyBorder="1" applyAlignment="1">
      <alignment horizontal="right" vertical="top"/>
    </xf>
    <xf numFmtId="0" fontId="11" fillId="0" borderId="0" xfId="0" applyFont="1" applyAlignment="1">
      <alignment vertical="top"/>
    </xf>
    <xf numFmtId="0" fontId="5" fillId="0" borderId="2" xfId="0" applyFont="1" applyBorder="1" applyAlignment="1">
      <alignment horizontal="left" vertical="top"/>
    </xf>
    <xf numFmtId="0" fontId="11" fillId="5" borderId="3" xfId="0" applyFont="1" applyFill="1" applyBorder="1" applyAlignment="1">
      <alignment horizontal="left" vertical="top" wrapText="1"/>
    </xf>
    <xf numFmtId="0" fontId="11" fillId="5" borderId="3" xfId="0" applyFont="1" applyFill="1" applyBorder="1" applyAlignment="1">
      <alignment horizontal="left" vertical="top"/>
    </xf>
    <xf numFmtId="0" fontId="5" fillId="0" borderId="3" xfId="0" applyFont="1" applyBorder="1" applyAlignment="1">
      <alignment horizontal="right" vertical="top" wrapText="1"/>
    </xf>
    <xf numFmtId="0" fontId="11" fillId="5" borderId="2" xfId="0" applyFont="1" applyFill="1" applyBorder="1" applyAlignment="1">
      <alignment horizontal="left" vertical="top" wrapText="1"/>
    </xf>
    <xf numFmtId="166" fontId="11" fillId="0" borderId="2" xfId="0" applyNumberFormat="1" applyFont="1" applyBorder="1" applyAlignment="1">
      <alignment horizontal="right" vertical="top" wrapText="1"/>
    </xf>
    <xf numFmtId="0" fontId="11" fillId="0" borderId="2" xfId="0" applyFont="1" applyBorder="1" applyAlignment="1">
      <alignment horizontal="right" vertical="top" wrapText="1"/>
    </xf>
    <xf numFmtId="0" fontId="11" fillId="0" borderId="0" xfId="0" applyFont="1" applyAlignment="1">
      <alignment vertical="top" wrapText="1"/>
    </xf>
    <xf numFmtId="0" fontId="11" fillId="0" borderId="0" xfId="0" applyFont="1" applyAlignment="1">
      <alignment horizontal="right" vertical="top" wrapText="1"/>
    </xf>
    <xf numFmtId="170" fontId="11" fillId="0" borderId="2" xfId="0" applyNumberFormat="1" applyFont="1" applyBorder="1" applyAlignment="1">
      <alignment vertical="top"/>
    </xf>
    <xf numFmtId="0" fontId="7" fillId="0" borderId="0" xfId="0" applyFont="1" applyAlignment="1">
      <alignment vertical="top"/>
    </xf>
    <xf numFmtId="0" fontId="13" fillId="0" borderId="0" xfId="0" applyFont="1" applyAlignment="1">
      <alignment vertical="top"/>
    </xf>
    <xf numFmtId="10" fontId="5" fillId="0" borderId="2" xfId="0" applyNumberFormat="1" applyFont="1" applyBorder="1" applyAlignment="1">
      <alignment vertical="top"/>
    </xf>
    <xf numFmtId="10" fontId="11" fillId="0" borderId="2" xfId="0" applyNumberFormat="1" applyFont="1" applyBorder="1" applyAlignment="1">
      <alignment horizontal="right" vertical="top" wrapText="1"/>
    </xf>
    <xf numFmtId="0" fontId="11" fillId="4" borderId="2" xfId="0" applyFont="1" applyFill="1" applyBorder="1" applyAlignment="1">
      <alignment horizontal="left" vertical="top"/>
    </xf>
    <xf numFmtId="10" fontId="5" fillId="0" borderId="2" xfId="0" applyNumberFormat="1" applyFont="1" applyBorder="1" applyAlignment="1">
      <alignment horizontal="right" vertical="top"/>
    </xf>
    <xf numFmtId="9" fontId="11" fillId="0" borderId="2" xfId="2" applyFont="1" applyBorder="1" applyAlignment="1">
      <alignment horizontal="right" vertical="top"/>
    </xf>
    <xf numFmtId="10" fontId="5" fillId="0" borderId="0" xfId="0" applyNumberFormat="1" applyFont="1"/>
    <xf numFmtId="0" fontId="11" fillId="4" borderId="2" xfId="0" applyFont="1" applyFill="1" applyBorder="1" applyAlignment="1">
      <alignment horizontal="left" vertical="top" wrapText="1"/>
    </xf>
    <xf numFmtId="166" fontId="5" fillId="0" borderId="0" xfId="1" applyNumberFormat="1" applyFont="1" applyAlignment="1">
      <alignment vertical="top"/>
    </xf>
    <xf numFmtId="0" fontId="3" fillId="4" borderId="2" xfId="0" applyFont="1" applyFill="1" applyBorder="1" applyAlignment="1">
      <alignment horizontal="left" vertical="top" wrapText="1"/>
    </xf>
    <xf numFmtId="166" fontId="11" fillId="0" borderId="2" xfId="1" applyNumberFormat="1" applyFont="1" applyFill="1" applyBorder="1" applyAlignment="1">
      <alignment vertical="top" wrapText="1"/>
    </xf>
    <xf numFmtId="166" fontId="5" fillId="0" borderId="2" xfId="1" applyNumberFormat="1" applyFont="1" applyFill="1" applyBorder="1" applyAlignment="1">
      <alignment vertical="top"/>
    </xf>
    <xf numFmtId="9" fontId="5" fillId="0" borderId="2" xfId="2" applyFont="1" applyFill="1" applyBorder="1" applyAlignment="1">
      <alignment vertical="top"/>
    </xf>
    <xf numFmtId="0" fontId="3" fillId="0" borderId="2" xfId="0" applyFont="1" applyBorder="1" applyAlignment="1">
      <alignment horizontal="left" vertical="top"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vertical="top" wrapText="1"/>
    </xf>
    <xf numFmtId="0" fontId="5" fillId="0" borderId="2" xfId="0" applyFont="1" applyBorder="1" applyAlignment="1">
      <alignment vertical="top"/>
    </xf>
    <xf numFmtId="0" fontId="10" fillId="2" borderId="2" xfId="0" applyFont="1" applyFill="1" applyBorder="1" applyAlignment="1">
      <alignment horizontal="left" vertical="top" wrapText="1"/>
    </xf>
    <xf numFmtId="0" fontId="11" fillId="0" borderId="2" xfId="0" applyFont="1" applyBorder="1" applyAlignment="1">
      <alignment horizontal="left" vertical="top" wrapText="1"/>
    </xf>
    <xf numFmtId="0" fontId="11" fillId="0" borderId="2" xfId="0" applyFont="1" applyBorder="1" applyAlignment="1">
      <alignment vertical="top" wrapText="1"/>
    </xf>
    <xf numFmtId="0" fontId="10" fillId="6" borderId="2" xfId="0" applyFont="1" applyFill="1" applyBorder="1" applyAlignment="1">
      <alignment horizontal="left" vertical="top" wrapText="1"/>
    </xf>
    <xf numFmtId="0" fontId="11" fillId="5" borderId="2"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5" borderId="5" xfId="0" applyFont="1" applyFill="1" applyBorder="1" applyAlignment="1">
      <alignment horizontal="left" vertical="top" wrapText="1"/>
    </xf>
    <xf numFmtId="0" fontId="11" fillId="5" borderId="4" xfId="0" applyFont="1" applyFill="1" applyBorder="1" applyAlignment="1">
      <alignment horizontal="left" vertical="top" wrapText="1"/>
    </xf>
    <xf numFmtId="0" fontId="5" fillId="0" borderId="2" xfId="0" applyFont="1" applyBorder="1" applyAlignment="1">
      <alignment horizontal="left" vertical="top" wrapText="1"/>
    </xf>
    <xf numFmtId="0" fontId="11" fillId="0" borderId="0" xfId="0" applyFont="1" applyAlignment="1">
      <alignment horizontal="left" wrapText="1"/>
    </xf>
    <xf numFmtId="0" fontId="5" fillId="0" borderId="0" xfId="0" applyFont="1" applyAlignment="1">
      <alignment horizontal="left" wrapText="1"/>
    </xf>
    <xf numFmtId="0" fontId="5" fillId="0" borderId="6" xfId="0" applyFont="1" applyBorder="1"/>
  </cellXfs>
  <cellStyles count="3">
    <cellStyle name="Comma" xfId="1" builtinId="3"/>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3272256</xdr:colOff>
      <xdr:row>1</xdr:row>
      <xdr:rowOff>188312</xdr:rowOff>
    </xdr:from>
    <xdr:to>
      <xdr:col>7</xdr:col>
      <xdr:colOff>1003</xdr:colOff>
      <xdr:row>2</xdr:row>
      <xdr:rowOff>416770</xdr:rowOff>
    </xdr:to>
    <xdr:pic>
      <xdr:nvPicPr>
        <xdr:cNvPr id="2" name="Picture 1">
          <a:extLst>
            <a:ext uri="{FF2B5EF4-FFF2-40B4-BE49-F238E27FC236}">
              <a16:creationId xmlns:a16="http://schemas.microsoft.com/office/drawing/2014/main" id="{79E4EF08-2A77-4A00-98E0-3E583AF4C5D9}"/>
            </a:ext>
          </a:extLst>
        </xdr:cNvPr>
        <xdr:cNvPicPr>
          <a:picLocks noChangeAspect="1"/>
        </xdr:cNvPicPr>
      </xdr:nvPicPr>
      <xdr:blipFill>
        <a:blip xmlns:r="http://schemas.openxmlformats.org/officeDocument/2006/relationships" r:embed="rId1"/>
        <a:stretch>
          <a:fillRect/>
        </a:stretch>
      </xdr:blipFill>
      <xdr:spPr>
        <a:xfrm>
          <a:off x="16981906" y="296262"/>
          <a:ext cx="2272297" cy="5523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180975</xdr:colOff>
      <xdr:row>17</xdr:row>
      <xdr:rowOff>152400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6276975" cy="3390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bramblesgroup.sharepoint.com/sites/FY18SustainabilityReview/Shared%20Documents/General/FY24%20Documents/FY24%20Five%20Year%20Performance%20Data/Brambles%20Five-Year%20Performance%20Data%202024%20FINAL.xlsx" TargetMode="External"/><Relationship Id="rId1" Type="http://schemas.openxmlformats.org/officeDocument/2006/relationships/externalLinkPath" Target="/sites/FY18SustainabilityReview/Shared%20Documents/General/FY24%20Documents/FY24%20Five%20Year%20Performance%20Data/Brambles%20Five-Year%20Performance%20Data%202024%20FINA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bramblesgroup.sharepoint.com/sites/FY18SustainabilityReview/Shared%20Documents/General/FY24%20Documents/SASB/Support/Scope%201%20and%202%20-%2030%20July%202024.xlsx" TargetMode="External"/><Relationship Id="rId1" Type="http://schemas.openxmlformats.org/officeDocument/2006/relationships/externalLinkPath" Target="Support/Scope%201%20and%202%20-%2030%20July%202024.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bramblesgroup.sharepoint.com/sites/FY18SustainabilityReview/Shared%20Documents/General/FY24%20Documents/FY24%20Five%20Year%20Performance%20Data/Brambles%20Five-Year%20Performance%20Data%202024_WORKING.xlsx" TargetMode="External"/><Relationship Id="rId1" Type="http://schemas.openxmlformats.org/officeDocument/2006/relationships/externalLinkPath" Target="/sites/FY18SustainabilityReview/Shared%20Documents/General/FY24%20Documents/FY24%20Five%20Year%20Performance%20Data/Brambles%20Five-Year%20Performance%20Data%202024_WORKING.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bramblesgroup.sharepoint.com/sites/FY18SustainabilityReview/Shared%20Documents/General/FY24%20Documents/SASB/Metal%20purchased%20-%20SASB%20reporting%20FY24.xlsx" TargetMode="External"/><Relationship Id="rId1" Type="http://schemas.openxmlformats.org/officeDocument/2006/relationships/externalLinkPath" Target="Metal%20purchased%20-%20SASB%20reporting%20FY24.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bramblesgroup.sharepoint.com/sites/FY24ESGAssurance/Shared%20Documents/Year%20end%20reporting/Recycled%20Plastics/2H24%20Plastic%20Reporting%20Final%20-%20Updated%20by%20JH%207-10-24.xlsx" TargetMode="External"/><Relationship Id="rId1" Type="http://schemas.openxmlformats.org/officeDocument/2006/relationships/externalLinkPath" Target="/sites/FY24ESGAssurance/Shared%20Documents/Year%20end%20reporting/Recycled%20Plastics/2H24%20Plastic%20Reporting%20Final%20-%20Updated%20by%20JH%207-10-24.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bramblesgroup.sharepoint.com/sites/FY24ESGAssurance/Shared%20Documents/Year%20end%20reporting/FY24%20ESG%20Metrics%20-%20Year%20End%20Results.xlsb" TargetMode="External"/><Relationship Id="rId1" Type="http://schemas.openxmlformats.org/officeDocument/2006/relationships/externalLinkPath" Target="/sites/FY24ESGAssurance/Shared%20Documents/Year%20end%20reporting/FY24%20ESG%20Metrics%20-%20Year%20End%20Results.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8Z8ZLztcqk6OvbRZjjq6_UPY8TRulbFMqQ4wPEytd5nxYgFJOMt9S77AZJZZo6Ol" itemId="01V7SIZETBVKMXUOA565EJZHQZXLY6GM5Y">
      <xxl21:absoluteUrl r:id="rId2"/>
    </xxl21:alternateUrls>
    <sheetNames>
      <sheetName val="Sustainability Framework"/>
      <sheetName val="Planet Positive "/>
      <sheetName val="Business Positive"/>
      <sheetName val="Communities Positive"/>
    </sheetNames>
    <sheetDataSet>
      <sheetData sheetId="0"/>
      <sheetData sheetId="1">
        <row r="155">
          <cell r="F155">
            <v>32.372155094</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8Z8ZLztcqk6OvbRZjjq6_UPY8TRulbFMqQ4wPEytd5nxYgFJOMt9S77AZJZZo6Ol" itemId="01V7SIZET6DKYEMUBSMRELWBHWRYAC2MQN">
      <xxl21:absoluteUrl r:id="rId2"/>
    </xxl21:alternateUrls>
    <sheetNames>
      <sheetName val="Summary"/>
      <sheetName val="Arete data"/>
    </sheetNames>
    <sheetDataSet>
      <sheetData sheetId="0">
        <row r="36">
          <cell r="B36">
            <v>126127.85776699999</v>
          </cell>
          <cell r="C36">
            <v>0.50668564073721167</v>
          </cell>
        </row>
        <row r="39">
          <cell r="B39">
            <v>113324.39856100001</v>
          </cell>
          <cell r="C39">
            <v>0.45525109609102332</v>
          </cell>
        </row>
        <row r="40">
          <cell r="B40">
            <v>9474.983022000004</v>
          </cell>
          <cell r="C40">
            <v>3.8063263171765074E-2</v>
          </cell>
        </row>
        <row r="43">
          <cell r="B43">
            <v>792931.26176799927</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8Z8ZLztcqk6OvbRZjjq6_UPY8TRulbFMqQ4wPEytd5nxYgFJOMt9S77AZJZZo6Ol" itemId="01V7SIZEVNGMI3TSOQN5CJ6Z3GAPXUVWY7">
      <xxl21:absoluteUrl r:id="rId2"/>
    </xxl21:alternateUrls>
    <sheetNames>
      <sheetName val="Sustainability Framework"/>
      <sheetName val="Planet Positive "/>
      <sheetName val="Emissions Water &amp; Waste Detail"/>
      <sheetName val="Business Positive"/>
      <sheetName val="Communities Positive"/>
    </sheetNames>
    <sheetDataSet>
      <sheetData sheetId="0"/>
      <sheetData sheetId="1">
        <row r="126">
          <cell r="C126">
            <v>229.07400000000001</v>
          </cell>
        </row>
        <row r="147">
          <cell r="C147">
            <v>0.42256759218619677</v>
          </cell>
        </row>
        <row r="148">
          <cell r="C148">
            <v>0.12978144834539312</v>
          </cell>
        </row>
      </sheetData>
      <sheetData sheetId="2"/>
      <sheetData sheetId="3">
        <row r="71">
          <cell r="E71">
            <v>12743</v>
          </cell>
        </row>
        <row r="168">
          <cell r="E168">
            <v>0.11020000000000001</v>
          </cell>
          <cell r="F168">
            <v>8.7900000000000006E-2</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asteners"/>
      <sheetName val="Sheet1"/>
    </sheetNames>
    <sheetDataSet>
      <sheetData sheetId="0">
        <row r="10">
          <cell r="S10">
            <v>40390.904622000002</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YeaDRHetEUOQvm3dtQ9p_CeSeZrfD-xKigCRgPxAC6G6ViacAMBlS4itcygu5fMI" itemId="0147PA7LUJFJII7MBAVVCZHTP3BMGHODAY">
      <xxl21:absoluteUrl r:id="rId2"/>
    </xxl21:alternateUrls>
    <sheetNames>
      <sheetName val="Summary"/>
      <sheetName val="PIVOT"/>
      <sheetName val="Raw Data"/>
      <sheetName val="Assurance Template"/>
      <sheetName val="Products with RC"/>
    </sheetNames>
    <sheetDataSet>
      <sheetData sheetId="0">
        <row r="14">
          <cell r="J14">
            <v>23788753.580000006</v>
          </cell>
          <cell r="R14">
            <v>19582991.376247536</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YeaDRHetEUOQvm3dtQ9p_CeSeZrfD-xKigCRgPxAC6G6ViacAMBlS4itcygu5fMI" itemId="0147PA7LSJQA7HQP6HHJB25H7WTWPA2E3X">
      <xxl21:absoluteUrl r:id="rId2"/>
    </xxl21:alternateUrls>
    <sheetNames>
      <sheetName val="Planet Positive"/>
      <sheetName val="Business &amp; Communities Positive"/>
      <sheetName val="Global"/>
    </sheetNames>
    <sheetDataSet>
      <sheetData sheetId="0"/>
      <sheetData sheetId="1"/>
      <sheetData sheetId="2">
        <row r="8">
          <cell r="H8">
            <v>2563367.0103092785</v>
          </cell>
        </row>
        <row r="32">
          <cell r="H32">
            <v>2.9</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43CC4-67D4-4573-A872-CBDE7400529D}">
  <dimension ref="B1:XFC104"/>
  <sheetViews>
    <sheetView showGridLines="0" tabSelected="1" topLeftCell="A82" zoomScale="80" zoomScaleNormal="80" zoomScaleSheetLayoutView="100" workbookViewId="0">
      <selection activeCell="G101" sqref="G101"/>
    </sheetView>
  </sheetViews>
  <sheetFormatPr defaultColWidth="0" defaultRowHeight="16.5" x14ac:dyDescent="0.45"/>
  <cols>
    <col min="1" max="1" width="2.1796875" style="4" customWidth="1"/>
    <col min="2" max="2" width="50.54296875" style="4" customWidth="1"/>
    <col min="3" max="3" width="21.26953125" style="4" customWidth="1"/>
    <col min="4" max="4" width="26.54296875" style="4" customWidth="1"/>
    <col min="5" max="5" width="27.54296875" style="4" customWidth="1"/>
    <col min="6" max="6" width="21.453125" style="4" customWidth="1"/>
    <col min="7" max="7" width="83.1796875" style="4" customWidth="1"/>
    <col min="8" max="8" width="64.1796875" style="4" customWidth="1"/>
    <col min="9" max="16" width="0" style="4" hidden="1" customWidth="1"/>
    <col min="17" max="16381" width="8.81640625" style="4" hidden="1"/>
    <col min="16382" max="16384" width="6" style="4" customWidth="1"/>
  </cols>
  <sheetData>
    <row r="1" spans="2:7" ht="8.5" customHeight="1" x14ac:dyDescent="0.45"/>
    <row r="2" spans="2:7" ht="25.5" thickBot="1" x14ac:dyDescent="0.75">
      <c r="B2" s="7" t="s">
        <v>0</v>
      </c>
    </row>
    <row r="3" spans="2:7" ht="69.5" customHeight="1" thickTop="1" x14ac:dyDescent="0.45">
      <c r="B3" s="87" t="s">
        <v>1</v>
      </c>
      <c r="C3" s="88"/>
      <c r="D3" s="88"/>
      <c r="E3" s="88"/>
      <c r="F3" s="88"/>
    </row>
    <row r="4" spans="2:7" x14ac:dyDescent="0.45">
      <c r="B4" s="4" t="s">
        <v>2</v>
      </c>
    </row>
    <row r="5" spans="2:7" x14ac:dyDescent="0.45">
      <c r="B5" s="4" t="s">
        <v>3</v>
      </c>
    </row>
    <row r="7" spans="2:7" ht="23" thickBot="1" x14ac:dyDescent="0.65">
      <c r="B7" s="8" t="s">
        <v>4</v>
      </c>
      <c r="G7" s="9"/>
    </row>
    <row r="8" spans="2:7" ht="5.25" customHeight="1" thickTop="1" x14ac:dyDescent="0.45"/>
    <row r="9" spans="2:7" s="5" customFormat="1" x14ac:dyDescent="0.35">
      <c r="B9" s="10" t="s">
        <v>5</v>
      </c>
      <c r="C9" s="10" t="s">
        <v>6</v>
      </c>
      <c r="D9" s="10" t="s">
        <v>7</v>
      </c>
      <c r="E9" s="10" t="s">
        <v>8</v>
      </c>
      <c r="F9" s="10" t="s">
        <v>9</v>
      </c>
      <c r="G9" s="10" t="s">
        <v>10</v>
      </c>
    </row>
    <row r="10" spans="2:7" s="6" customFormat="1" x14ac:dyDescent="0.35">
      <c r="B10" s="78" t="s">
        <v>11</v>
      </c>
      <c r="C10" s="78"/>
      <c r="D10" s="78"/>
      <c r="E10" s="78"/>
      <c r="F10" s="78"/>
      <c r="G10" s="78"/>
    </row>
    <row r="11" spans="2:7" s="6" customFormat="1" x14ac:dyDescent="0.35">
      <c r="B11" s="79" t="s">
        <v>12</v>
      </c>
      <c r="C11" s="79" t="s">
        <v>13</v>
      </c>
      <c r="D11" s="11" t="s">
        <v>14</v>
      </c>
      <c r="E11" s="12">
        <f>'[1]Planet Positive '!$F$155*1000</f>
        <v>32372.155094000002</v>
      </c>
      <c r="F11" s="12">
        <v>32652</v>
      </c>
      <c r="G11" s="13" t="s">
        <v>15</v>
      </c>
    </row>
    <row r="12" spans="2:7" s="6" customFormat="1" ht="48.75" customHeight="1" x14ac:dyDescent="0.35">
      <c r="B12" s="79"/>
      <c r="C12" s="79"/>
      <c r="D12" s="11" t="s">
        <v>16</v>
      </c>
      <c r="E12" s="11">
        <v>0</v>
      </c>
      <c r="F12" s="14">
        <v>0</v>
      </c>
      <c r="G12" s="11" t="s">
        <v>164</v>
      </c>
    </row>
    <row r="13" spans="2:7" s="6" customFormat="1" ht="73" customHeight="1" x14ac:dyDescent="0.35">
      <c r="B13" s="11" t="s">
        <v>17</v>
      </c>
      <c r="C13" s="11" t="s">
        <v>18</v>
      </c>
      <c r="D13" s="15" t="s">
        <v>19</v>
      </c>
      <c r="E13" s="14" t="s">
        <v>19</v>
      </c>
      <c r="F13" s="14" t="s">
        <v>19</v>
      </c>
      <c r="G13" s="13" t="s">
        <v>20</v>
      </c>
    </row>
    <row r="14" spans="2:7" s="6" customFormat="1" x14ac:dyDescent="0.35">
      <c r="B14" s="78" t="s">
        <v>21</v>
      </c>
      <c r="C14" s="78"/>
      <c r="D14" s="78"/>
      <c r="E14" s="78"/>
      <c r="F14" s="78"/>
      <c r="G14" s="78"/>
    </row>
    <row r="15" spans="2:7" s="6" customFormat="1" x14ac:dyDescent="0.35">
      <c r="B15" s="79" t="s">
        <v>22</v>
      </c>
      <c r="C15" s="79" t="s">
        <v>23</v>
      </c>
      <c r="D15" s="15" t="s">
        <v>24</v>
      </c>
      <c r="E15" s="14" t="s">
        <v>19</v>
      </c>
      <c r="F15" s="14" t="s">
        <v>19</v>
      </c>
      <c r="G15" s="86" t="s">
        <v>25</v>
      </c>
    </row>
    <row r="16" spans="2:7" s="6" customFormat="1" x14ac:dyDescent="0.35">
      <c r="B16" s="79"/>
      <c r="C16" s="79"/>
      <c r="D16" s="15" t="s">
        <v>26</v>
      </c>
      <c r="E16" s="14" t="s">
        <v>19</v>
      </c>
      <c r="F16" s="14" t="s">
        <v>19</v>
      </c>
      <c r="G16" s="86"/>
    </row>
    <row r="17" spans="2:7" s="6" customFormat="1" x14ac:dyDescent="0.35">
      <c r="B17" s="79"/>
      <c r="C17" s="79"/>
      <c r="D17" s="15" t="s">
        <v>27</v>
      </c>
      <c r="E17" s="14" t="s">
        <v>19</v>
      </c>
      <c r="F17" s="14" t="s">
        <v>19</v>
      </c>
      <c r="G17" s="86"/>
    </row>
    <row r="18" spans="2:7" s="6" customFormat="1" x14ac:dyDescent="0.35">
      <c r="B18" s="79"/>
      <c r="C18" s="79"/>
      <c r="D18" s="15" t="s">
        <v>28</v>
      </c>
      <c r="E18" s="14" t="s">
        <v>19</v>
      </c>
      <c r="F18" s="14" t="s">
        <v>19</v>
      </c>
      <c r="G18" s="86"/>
    </row>
    <row r="19" spans="2:7" s="6" customFormat="1" x14ac:dyDescent="0.35">
      <c r="B19" s="78" t="s">
        <v>29</v>
      </c>
      <c r="C19" s="78"/>
      <c r="D19" s="78"/>
      <c r="E19" s="78"/>
      <c r="F19" s="78"/>
      <c r="G19" s="78"/>
    </row>
    <row r="20" spans="2:7" s="6" customFormat="1" x14ac:dyDescent="0.35">
      <c r="B20" s="79" t="s">
        <v>30</v>
      </c>
      <c r="C20" s="79" t="s">
        <v>13</v>
      </c>
      <c r="D20" s="15" t="s">
        <v>31</v>
      </c>
      <c r="E20" s="17">
        <f>[2]Summary!$B$43</f>
        <v>792931.26176799927</v>
      </c>
      <c r="F20" s="18">
        <v>778289</v>
      </c>
      <c r="G20" s="16" t="s">
        <v>32</v>
      </c>
    </row>
    <row r="21" spans="2:7" s="6" customFormat="1" x14ac:dyDescent="0.35">
      <c r="B21" s="79"/>
      <c r="C21" s="79"/>
      <c r="D21" s="15" t="s">
        <v>33</v>
      </c>
      <c r="E21" s="17">
        <f>[2]Summary!$B$36</f>
        <v>126127.85776699999</v>
      </c>
      <c r="F21" s="70">
        <v>137806</v>
      </c>
      <c r="G21" s="16" t="s">
        <v>163</v>
      </c>
    </row>
    <row r="22" spans="2:7" s="6" customFormat="1" x14ac:dyDescent="0.35">
      <c r="B22" s="79"/>
      <c r="C22" s="79"/>
      <c r="D22" s="15" t="s">
        <v>34</v>
      </c>
      <c r="E22" s="17">
        <f>[2]Summary!$B$39</f>
        <v>113324.39856100001</v>
      </c>
      <c r="F22" s="19">
        <v>93079</v>
      </c>
      <c r="G22" s="16"/>
    </row>
    <row r="23" spans="2:7" s="6" customFormat="1" x14ac:dyDescent="0.35">
      <c r="B23" s="79"/>
      <c r="C23" s="79"/>
      <c r="D23" s="15" t="s">
        <v>35</v>
      </c>
      <c r="E23" s="17">
        <f>[2]Summary!$B$40</f>
        <v>9474.983022000004</v>
      </c>
      <c r="F23" s="19">
        <v>7200</v>
      </c>
      <c r="G23" s="16"/>
    </row>
    <row r="24" spans="2:7" s="6" customFormat="1" x14ac:dyDescent="0.35">
      <c r="B24" s="79"/>
      <c r="C24" s="79"/>
      <c r="D24" s="15" t="s">
        <v>36</v>
      </c>
      <c r="E24" s="20">
        <f>[2]Summary!$C$36</f>
        <v>0.50668564073721167</v>
      </c>
      <c r="F24" s="71">
        <v>0.57999999999999996</v>
      </c>
      <c r="G24" s="16"/>
    </row>
    <row r="25" spans="2:7" s="6" customFormat="1" ht="33" x14ac:dyDescent="0.35">
      <c r="B25" s="79"/>
      <c r="C25" s="79"/>
      <c r="D25" s="11" t="s">
        <v>37</v>
      </c>
      <c r="E25" s="22">
        <f>[2]Summary!$C$39</f>
        <v>0.45525109609102332</v>
      </c>
      <c r="F25" s="71">
        <v>0.39</v>
      </c>
      <c r="G25" s="16"/>
    </row>
    <row r="26" spans="2:7" s="6" customFormat="1" ht="33" x14ac:dyDescent="0.35">
      <c r="B26" s="79"/>
      <c r="C26" s="79"/>
      <c r="D26" s="11" t="s">
        <v>38</v>
      </c>
      <c r="E26" s="22">
        <f>[2]Summary!$C$40</f>
        <v>3.8063263171765074E-2</v>
      </c>
      <c r="F26" s="21">
        <v>3.0995865205343205E-2</v>
      </c>
      <c r="G26" s="16"/>
    </row>
    <row r="27" spans="2:7" s="6" customFormat="1" x14ac:dyDescent="0.35">
      <c r="B27" s="78" t="s">
        <v>39</v>
      </c>
      <c r="C27" s="78"/>
      <c r="D27" s="78"/>
      <c r="E27" s="78"/>
      <c r="F27" s="78"/>
      <c r="G27" s="78"/>
    </row>
    <row r="28" spans="2:7" s="6" customFormat="1" ht="18" customHeight="1" x14ac:dyDescent="0.35">
      <c r="B28" s="79" t="s">
        <v>40</v>
      </c>
      <c r="C28" s="79" t="s">
        <v>13</v>
      </c>
      <c r="D28" s="11" t="s">
        <v>41</v>
      </c>
      <c r="E28" s="23">
        <f>'[3]Planet Positive '!$C$126</f>
        <v>229.07400000000001</v>
      </c>
      <c r="F28" s="24">
        <v>213.96059</v>
      </c>
      <c r="G28" s="25"/>
    </row>
    <row r="29" spans="2:7" s="6" customFormat="1" ht="49.5" x14ac:dyDescent="0.35">
      <c r="B29" s="79"/>
      <c r="C29" s="79"/>
      <c r="D29" s="11" t="s">
        <v>42</v>
      </c>
      <c r="E29" s="22">
        <f>SUM('[3]Planet Positive '!$C$147:$C$148)</f>
        <v>0.55234904053158984</v>
      </c>
      <c r="F29" s="26">
        <v>0.59</v>
      </c>
      <c r="G29" s="25"/>
    </row>
    <row r="30" spans="2:7" s="6" customFormat="1" ht="33" x14ac:dyDescent="0.35">
      <c r="B30" s="11" t="s">
        <v>43</v>
      </c>
      <c r="C30" s="11" t="s">
        <v>23</v>
      </c>
      <c r="D30" s="15" t="s">
        <v>19</v>
      </c>
      <c r="E30" s="14" t="s">
        <v>19</v>
      </c>
      <c r="F30" s="26" t="s">
        <v>19</v>
      </c>
      <c r="G30" s="25" t="s">
        <v>44</v>
      </c>
    </row>
    <row r="31" spans="2:7" s="6" customFormat="1" ht="60.65" customHeight="1" x14ac:dyDescent="0.35">
      <c r="B31" s="11" t="s">
        <v>45</v>
      </c>
      <c r="C31" s="11" t="s">
        <v>23</v>
      </c>
      <c r="D31" s="15" t="s">
        <v>46</v>
      </c>
      <c r="E31" s="15">
        <v>3</v>
      </c>
      <c r="F31" s="27">
        <v>3</v>
      </c>
      <c r="G31" s="1" t="s">
        <v>47</v>
      </c>
    </row>
    <row r="32" spans="2:7" s="6" customFormat="1" x14ac:dyDescent="0.35">
      <c r="B32" s="78" t="s">
        <v>48</v>
      </c>
      <c r="C32" s="78"/>
      <c r="D32" s="78"/>
      <c r="E32" s="78"/>
      <c r="F32" s="78"/>
      <c r="G32" s="78"/>
    </row>
    <row r="33" spans="2:7" s="6" customFormat="1" ht="38.15" customHeight="1" x14ac:dyDescent="0.35">
      <c r="B33" s="79" t="s">
        <v>49</v>
      </c>
      <c r="C33" s="79" t="s">
        <v>13</v>
      </c>
      <c r="D33" s="15" t="s">
        <v>50</v>
      </c>
      <c r="E33" s="14" t="s">
        <v>19</v>
      </c>
      <c r="F33" s="14" t="s">
        <v>19</v>
      </c>
      <c r="G33" s="28" t="s">
        <v>51</v>
      </c>
    </row>
    <row r="34" spans="2:7" s="6" customFormat="1" ht="20.149999999999999" customHeight="1" x14ac:dyDescent="0.35">
      <c r="B34" s="79"/>
      <c r="C34" s="79"/>
      <c r="D34" s="15" t="s">
        <v>52</v>
      </c>
      <c r="E34" s="14" t="s">
        <v>19</v>
      </c>
      <c r="F34" s="14" t="s">
        <v>19</v>
      </c>
      <c r="G34" s="15" t="s">
        <v>53</v>
      </c>
    </row>
    <row r="35" spans="2:7" s="6" customFormat="1" x14ac:dyDescent="0.35">
      <c r="B35" s="78" t="s">
        <v>54</v>
      </c>
      <c r="C35" s="78"/>
      <c r="D35" s="78"/>
      <c r="E35" s="78"/>
      <c r="F35" s="78"/>
      <c r="G35" s="78"/>
    </row>
    <row r="36" spans="2:7" s="6" customFormat="1" ht="37" customHeight="1" x14ac:dyDescent="0.35">
      <c r="B36" s="11" t="s">
        <v>55</v>
      </c>
      <c r="C36" s="11" t="s">
        <v>23</v>
      </c>
      <c r="D36" s="15" t="s">
        <v>56</v>
      </c>
      <c r="E36" s="14" t="s">
        <v>19</v>
      </c>
      <c r="F36" s="14" t="s">
        <v>19</v>
      </c>
      <c r="G36" s="11" t="s">
        <v>57</v>
      </c>
    </row>
    <row r="37" spans="2:7" s="6" customFormat="1" ht="181.5" x14ac:dyDescent="0.35">
      <c r="B37" s="11" t="s">
        <v>58</v>
      </c>
      <c r="C37" s="11" t="s">
        <v>59</v>
      </c>
      <c r="D37" s="15" t="s">
        <v>19</v>
      </c>
      <c r="E37" s="27" t="s">
        <v>60</v>
      </c>
      <c r="F37" s="29" t="s">
        <v>61</v>
      </c>
      <c r="G37" s="13" t="s">
        <v>62</v>
      </c>
    </row>
    <row r="38" spans="2:7" s="6" customFormat="1" x14ac:dyDescent="0.35">
      <c r="B38" s="78" t="s">
        <v>63</v>
      </c>
      <c r="C38" s="78"/>
      <c r="D38" s="78"/>
      <c r="E38" s="78"/>
      <c r="F38" s="78"/>
      <c r="G38" s="78"/>
    </row>
    <row r="39" spans="2:7" s="6" customFormat="1" ht="49.5" x14ac:dyDescent="0.35">
      <c r="B39" s="79" t="s">
        <v>64</v>
      </c>
      <c r="C39" s="79" t="s">
        <v>13</v>
      </c>
      <c r="D39" s="11" t="s">
        <v>65</v>
      </c>
      <c r="E39" s="30">
        <v>5.7922966052814965E-3</v>
      </c>
      <c r="F39" s="30">
        <v>2.8611444806266513E-3</v>
      </c>
      <c r="G39" s="28" t="s">
        <v>66</v>
      </c>
    </row>
    <row r="40" spans="2:7" s="6" customFormat="1" ht="33" x14ac:dyDescent="0.35">
      <c r="B40" s="79"/>
      <c r="C40" s="79"/>
      <c r="D40" s="11" t="s">
        <v>67</v>
      </c>
      <c r="E40" s="30">
        <v>0.98609832935954034</v>
      </c>
      <c r="F40" s="30">
        <v>0.98586314932527352</v>
      </c>
      <c r="G40" s="28" t="s">
        <v>68</v>
      </c>
    </row>
    <row r="41" spans="2:7" s="6" customFormat="1" ht="33" x14ac:dyDescent="0.35">
      <c r="B41" s="79"/>
      <c r="C41" s="79"/>
      <c r="D41" s="11" t="s">
        <v>69</v>
      </c>
      <c r="E41" s="30">
        <v>0.99189062596482191</v>
      </c>
      <c r="F41" s="30">
        <v>0.98872429380590021</v>
      </c>
      <c r="G41" s="28" t="s">
        <v>70</v>
      </c>
    </row>
    <row r="42" spans="2:7" s="6" customFormat="1" ht="33" x14ac:dyDescent="0.35">
      <c r="B42" s="11" t="s">
        <v>71</v>
      </c>
      <c r="C42" s="11" t="s">
        <v>13</v>
      </c>
      <c r="D42" s="11" t="s">
        <v>72</v>
      </c>
      <c r="E42" s="31" t="s">
        <v>73</v>
      </c>
      <c r="F42" s="27" t="s">
        <v>74</v>
      </c>
      <c r="G42" s="25" t="s">
        <v>75</v>
      </c>
    </row>
    <row r="43" spans="2:7" s="6" customFormat="1" ht="333.5" customHeight="1" x14ac:dyDescent="0.35">
      <c r="B43" s="13" t="s">
        <v>76</v>
      </c>
      <c r="C43" s="13" t="s">
        <v>18</v>
      </c>
      <c r="D43" s="16" t="s">
        <v>19</v>
      </c>
      <c r="E43" s="27" t="s">
        <v>60</v>
      </c>
      <c r="F43" s="29" t="s">
        <v>60</v>
      </c>
      <c r="G43" s="28" t="s">
        <v>77</v>
      </c>
    </row>
    <row r="44" spans="2:7" s="6" customFormat="1" x14ac:dyDescent="0.35">
      <c r="B44" s="78" t="s">
        <v>78</v>
      </c>
      <c r="C44" s="78"/>
      <c r="D44" s="78"/>
      <c r="E44" s="78"/>
      <c r="F44" s="78"/>
      <c r="G44" s="78"/>
    </row>
    <row r="45" spans="2:7" s="6" customFormat="1" ht="34.5" x14ac:dyDescent="0.35">
      <c r="B45" s="79" t="s">
        <v>79</v>
      </c>
      <c r="C45" s="79" t="s">
        <v>13</v>
      </c>
      <c r="D45" s="11" t="s">
        <v>80</v>
      </c>
      <c r="E45" s="69">
        <v>1389096</v>
      </c>
      <c r="F45" s="34">
        <v>1658958.9904086238</v>
      </c>
      <c r="G45" s="11" t="s">
        <v>81</v>
      </c>
    </row>
    <row r="46" spans="2:7" s="6" customFormat="1" x14ac:dyDescent="0.35">
      <c r="B46" s="79"/>
      <c r="C46" s="79"/>
      <c r="D46" s="11" t="s">
        <v>82</v>
      </c>
      <c r="E46" s="22">
        <v>1</v>
      </c>
      <c r="F46" s="35">
        <v>1</v>
      </c>
      <c r="G46" s="15"/>
    </row>
    <row r="47" spans="2:7" s="6" customFormat="1" x14ac:dyDescent="0.35">
      <c r="B47" s="79" t="s">
        <v>83</v>
      </c>
      <c r="C47" s="79" t="s">
        <v>13</v>
      </c>
      <c r="D47" s="11" t="s">
        <v>80</v>
      </c>
      <c r="E47" s="27" t="s">
        <v>19</v>
      </c>
      <c r="F47" s="27" t="s">
        <v>19</v>
      </c>
      <c r="G47" s="15" t="s">
        <v>84</v>
      </c>
    </row>
    <row r="48" spans="2:7" s="6" customFormat="1" x14ac:dyDescent="0.35">
      <c r="B48" s="79"/>
      <c r="C48" s="79"/>
      <c r="D48" s="11" t="s">
        <v>85</v>
      </c>
      <c r="E48" s="27" t="s">
        <v>19</v>
      </c>
      <c r="F48" s="27" t="s">
        <v>19</v>
      </c>
      <c r="G48" s="15" t="s">
        <v>84</v>
      </c>
    </row>
    <row r="49" spans="2:7" s="6" customFormat="1" x14ac:dyDescent="0.35">
      <c r="B49" s="79"/>
      <c r="C49" s="79"/>
      <c r="D49" s="11" t="s">
        <v>82</v>
      </c>
      <c r="E49" s="27" t="s">
        <v>19</v>
      </c>
      <c r="F49" s="27" t="s">
        <v>19</v>
      </c>
      <c r="G49" s="15" t="s">
        <v>84</v>
      </c>
    </row>
    <row r="50" spans="2:7" s="6" customFormat="1" x14ac:dyDescent="0.35">
      <c r="B50" s="81" t="s">
        <v>86</v>
      </c>
      <c r="C50" s="81"/>
      <c r="D50" s="81"/>
      <c r="E50" s="81"/>
      <c r="F50" s="81"/>
      <c r="G50" s="81"/>
    </row>
    <row r="51" spans="2:7" s="6" customFormat="1" ht="34.5" x14ac:dyDescent="0.35">
      <c r="B51" s="82" t="s">
        <v>87</v>
      </c>
      <c r="C51" s="82" t="s">
        <v>13</v>
      </c>
      <c r="D51" s="36" t="s">
        <v>88</v>
      </c>
      <c r="E51" s="37">
        <f>E45</f>
        <v>1389096</v>
      </c>
      <c r="F51" s="38">
        <v>1658958.9904086238</v>
      </c>
      <c r="G51" s="11" t="s">
        <v>81</v>
      </c>
    </row>
    <row r="52" spans="2:7" s="6" customFormat="1" x14ac:dyDescent="0.35">
      <c r="B52" s="82"/>
      <c r="C52" s="82"/>
      <c r="D52" s="36" t="s">
        <v>89</v>
      </c>
      <c r="E52" s="27" t="s">
        <v>19</v>
      </c>
      <c r="F52" s="27" t="s">
        <v>19</v>
      </c>
      <c r="G52" s="15" t="s">
        <v>90</v>
      </c>
    </row>
    <row r="53" spans="2:7" s="6" customFormat="1" x14ac:dyDescent="0.35">
      <c r="B53" s="82"/>
      <c r="C53" s="82"/>
      <c r="D53" s="36" t="s">
        <v>91</v>
      </c>
      <c r="E53" s="39">
        <f>[4]Fasteners!$S$10</f>
        <v>40390.904622000002</v>
      </c>
      <c r="F53" s="38">
        <v>51662.716091079361</v>
      </c>
      <c r="G53" s="36"/>
    </row>
    <row r="54" spans="2:7" s="6" customFormat="1" x14ac:dyDescent="0.35">
      <c r="B54" s="82"/>
      <c r="C54" s="82"/>
      <c r="D54" s="36" t="s">
        <v>92</v>
      </c>
      <c r="E54" s="39">
        <f>[5]Summary!$R$14/1000</f>
        <v>19582.991376247537</v>
      </c>
      <c r="F54" s="40">
        <v>23788</v>
      </c>
      <c r="G54" s="36"/>
    </row>
    <row r="55" spans="2:7" s="6" customFormat="1" ht="49.5" x14ac:dyDescent="0.35">
      <c r="B55" s="83" t="s">
        <v>93</v>
      </c>
      <c r="C55" s="82" t="s">
        <v>13</v>
      </c>
      <c r="D55" s="41" t="s">
        <v>94</v>
      </c>
      <c r="E55" s="67">
        <f>6545.4+262.9</f>
        <v>6808.2999999999993</v>
      </c>
      <c r="F55" s="38">
        <f>6076.8+318.9</f>
        <v>6395.7</v>
      </c>
      <c r="G55" s="36" t="s">
        <v>165</v>
      </c>
    </row>
    <row r="56" spans="2:7" s="6" customFormat="1" x14ac:dyDescent="0.35">
      <c r="B56" s="84"/>
      <c r="C56" s="82"/>
      <c r="D56" s="36" t="s">
        <v>95</v>
      </c>
      <c r="E56" s="42">
        <v>0.93</v>
      </c>
      <c r="F56" s="43">
        <v>0.98899999999999999</v>
      </c>
      <c r="G56" s="36" t="s">
        <v>96</v>
      </c>
    </row>
    <row r="57" spans="2:7" s="6" customFormat="1" x14ac:dyDescent="0.35">
      <c r="B57" s="84"/>
      <c r="C57" s="82"/>
      <c r="D57" s="36" t="s">
        <v>97</v>
      </c>
      <c r="E57" s="14" t="s">
        <v>19</v>
      </c>
      <c r="F57" s="14" t="s">
        <v>19</v>
      </c>
      <c r="G57" s="41"/>
    </row>
    <row r="58" spans="2:7" s="6" customFormat="1" x14ac:dyDescent="0.35">
      <c r="B58" s="84"/>
      <c r="C58" s="82"/>
      <c r="D58" s="36" t="s">
        <v>98</v>
      </c>
      <c r="E58" s="36">
        <v>0</v>
      </c>
      <c r="F58" s="14" t="s">
        <v>19</v>
      </c>
      <c r="G58" s="36"/>
    </row>
    <row r="59" spans="2:7" s="6" customFormat="1" x14ac:dyDescent="0.35">
      <c r="B59" s="85"/>
      <c r="C59" s="82"/>
      <c r="D59" s="36" t="s">
        <v>99</v>
      </c>
      <c r="E59" s="42">
        <f>100%-E56</f>
        <v>6.9999999999999951E-2</v>
      </c>
      <c r="F59" s="43">
        <f>1-F56</f>
        <v>1.100000000000001E-2</v>
      </c>
      <c r="G59" s="36" t="s">
        <v>100</v>
      </c>
    </row>
    <row r="60" spans="2:7" s="6" customFormat="1" x14ac:dyDescent="0.35">
      <c r="B60" s="36" t="s">
        <v>101</v>
      </c>
      <c r="C60" s="36" t="s">
        <v>13</v>
      </c>
      <c r="D60" s="41" t="s">
        <v>102</v>
      </c>
      <c r="E60" s="44">
        <f>'[3]Business Positive'!$E$71</f>
        <v>12743</v>
      </c>
      <c r="F60" s="38">
        <v>12827</v>
      </c>
      <c r="G60" s="41" t="s">
        <v>103</v>
      </c>
    </row>
    <row r="61" spans="2:7" s="6" customFormat="1" ht="18.5" customHeight="1" x14ac:dyDescent="0.35"/>
    <row r="62" spans="2:7" s="6" customFormat="1" ht="23" thickBot="1" x14ac:dyDescent="0.4">
      <c r="B62" s="32" t="s">
        <v>104</v>
      </c>
    </row>
    <row r="63" spans="2:7" s="6" customFormat="1" ht="5.25" customHeight="1" thickTop="1" x14ac:dyDescent="0.35"/>
    <row r="64" spans="2:7" s="6" customFormat="1" x14ac:dyDescent="0.35">
      <c r="B64" s="33" t="s">
        <v>5</v>
      </c>
      <c r="C64" s="33" t="s">
        <v>6</v>
      </c>
      <c r="D64" s="33" t="s">
        <v>105</v>
      </c>
      <c r="E64" s="10" t="s">
        <v>8</v>
      </c>
      <c r="F64" s="10" t="s">
        <v>9</v>
      </c>
      <c r="G64" s="33" t="s">
        <v>10</v>
      </c>
    </row>
    <row r="65" spans="2:8" s="6" customFormat="1" x14ac:dyDescent="0.35">
      <c r="B65" s="78" t="s">
        <v>106</v>
      </c>
      <c r="C65" s="78"/>
      <c r="D65" s="78"/>
      <c r="E65" s="78"/>
      <c r="F65" s="78"/>
      <c r="G65" s="78"/>
    </row>
    <row r="66" spans="2:8" s="6" customFormat="1" ht="51" customHeight="1" x14ac:dyDescent="0.35">
      <c r="B66" s="80" t="s">
        <v>107</v>
      </c>
      <c r="C66" s="80" t="s">
        <v>13</v>
      </c>
      <c r="D66" s="15" t="s">
        <v>108</v>
      </c>
      <c r="E66" s="45">
        <v>18256</v>
      </c>
      <c r="F66" s="45">
        <v>14354</v>
      </c>
      <c r="G66" s="11" t="s">
        <v>109</v>
      </c>
    </row>
    <row r="67" spans="2:8" s="6" customFormat="1" ht="32.5" customHeight="1" x14ac:dyDescent="0.35">
      <c r="B67" s="80"/>
      <c r="C67" s="80"/>
      <c r="D67" s="15" t="s">
        <v>82</v>
      </c>
      <c r="E67" s="20">
        <v>1</v>
      </c>
      <c r="F67" s="46">
        <v>1</v>
      </c>
      <c r="G67" s="11" t="s">
        <v>110</v>
      </c>
      <c r="H67" s="47"/>
    </row>
    <row r="68" spans="2:8" s="6" customFormat="1" ht="153" customHeight="1" x14ac:dyDescent="0.35">
      <c r="B68" s="11" t="s">
        <v>111</v>
      </c>
      <c r="C68" s="11" t="s">
        <v>13</v>
      </c>
      <c r="D68" s="15" t="s">
        <v>108</v>
      </c>
      <c r="E68" s="15">
        <v>0</v>
      </c>
      <c r="F68" s="14">
        <v>0</v>
      </c>
      <c r="G68" s="11" t="s">
        <v>112</v>
      </c>
      <c r="H68" s="47"/>
    </row>
    <row r="69" spans="2:8" s="6" customFormat="1" x14ac:dyDescent="0.35">
      <c r="B69" s="11" t="s">
        <v>113</v>
      </c>
      <c r="C69" s="11" t="s">
        <v>13</v>
      </c>
      <c r="D69" s="15" t="s">
        <v>108</v>
      </c>
      <c r="E69" s="15">
        <v>0</v>
      </c>
      <c r="F69" s="14">
        <v>0</v>
      </c>
      <c r="G69" s="15" t="s">
        <v>114</v>
      </c>
      <c r="H69" s="47"/>
    </row>
    <row r="70" spans="2:8" s="6" customFormat="1" ht="36" customHeight="1" x14ac:dyDescent="0.35">
      <c r="B70" s="11" t="s">
        <v>115</v>
      </c>
      <c r="C70" s="11" t="s">
        <v>59</v>
      </c>
      <c r="D70" s="48" t="s">
        <v>19</v>
      </c>
      <c r="E70" s="27" t="s">
        <v>60</v>
      </c>
      <c r="F70" s="27" t="s">
        <v>19</v>
      </c>
      <c r="G70" s="25" t="s">
        <v>116</v>
      </c>
      <c r="H70" s="47"/>
    </row>
    <row r="71" spans="2:8" s="6" customFormat="1" x14ac:dyDescent="0.35">
      <c r="B71" s="78" t="s">
        <v>117</v>
      </c>
      <c r="C71" s="78"/>
      <c r="D71" s="78"/>
      <c r="E71" s="78"/>
      <c r="F71" s="78"/>
      <c r="G71" s="78"/>
      <c r="H71" s="47"/>
    </row>
    <row r="72" spans="2:8" s="6" customFormat="1" ht="17.5" customHeight="1" x14ac:dyDescent="0.35">
      <c r="B72" s="11" t="s">
        <v>118</v>
      </c>
      <c r="C72" s="11" t="s">
        <v>13</v>
      </c>
      <c r="D72" s="15" t="s">
        <v>108</v>
      </c>
      <c r="E72" s="15">
        <v>0</v>
      </c>
      <c r="F72" s="29">
        <v>0</v>
      </c>
      <c r="G72" s="15" t="s">
        <v>119</v>
      </c>
    </row>
    <row r="73" spans="2:8" s="6" customFormat="1" ht="268.5" customHeight="1" x14ac:dyDescent="0.35">
      <c r="B73" s="11" t="s">
        <v>120</v>
      </c>
      <c r="C73" s="11" t="s">
        <v>59</v>
      </c>
      <c r="D73" s="48" t="s">
        <v>19</v>
      </c>
      <c r="E73" s="27" t="s">
        <v>60</v>
      </c>
      <c r="F73" s="27" t="s">
        <v>19</v>
      </c>
      <c r="G73" s="13" t="s">
        <v>121</v>
      </c>
    </row>
    <row r="74" spans="2:8" s="6" customFormat="1" x14ac:dyDescent="0.35">
      <c r="B74" s="78" t="s">
        <v>122</v>
      </c>
      <c r="C74" s="78"/>
      <c r="D74" s="78"/>
      <c r="E74" s="78"/>
      <c r="F74" s="78"/>
      <c r="G74" s="78"/>
      <c r="H74" s="47"/>
    </row>
    <row r="75" spans="2:8" s="6" customFormat="1" ht="49.5" x14ac:dyDescent="0.35">
      <c r="B75" s="49" t="s">
        <v>123</v>
      </c>
      <c r="C75" s="49" t="s">
        <v>59</v>
      </c>
      <c r="D75" s="50" t="s">
        <v>19</v>
      </c>
      <c r="E75" s="27" t="s">
        <v>60</v>
      </c>
      <c r="F75" s="51" t="s">
        <v>61</v>
      </c>
      <c r="G75" s="13" t="s">
        <v>20</v>
      </c>
    </row>
    <row r="76" spans="2:8" s="6" customFormat="1" x14ac:dyDescent="0.35">
      <c r="B76" s="78" t="s">
        <v>124</v>
      </c>
      <c r="C76" s="78"/>
      <c r="D76" s="78"/>
      <c r="E76" s="78"/>
      <c r="F76" s="78"/>
      <c r="G76" s="78"/>
      <c r="H76" s="47"/>
    </row>
    <row r="77" spans="2:8" s="6" customFormat="1" ht="70" customHeight="1" x14ac:dyDescent="0.35">
      <c r="B77" s="36" t="s">
        <v>125</v>
      </c>
      <c r="C77" s="36" t="s">
        <v>13</v>
      </c>
      <c r="D77" s="36" t="s">
        <v>108</v>
      </c>
      <c r="E77" s="53">
        <v>33398</v>
      </c>
      <c r="F77" s="53">
        <v>33411.118999999999</v>
      </c>
      <c r="G77" s="28" t="s">
        <v>126</v>
      </c>
    </row>
    <row r="78" spans="2:8" s="6" customFormat="1" ht="49.5" x14ac:dyDescent="0.35">
      <c r="B78" s="36" t="s">
        <v>127</v>
      </c>
      <c r="C78" s="36" t="s">
        <v>13</v>
      </c>
      <c r="D78" s="36" t="s">
        <v>128</v>
      </c>
      <c r="E78" s="54" t="s">
        <v>129</v>
      </c>
      <c r="F78" s="54" t="s">
        <v>129</v>
      </c>
      <c r="G78" s="52" t="s">
        <v>130</v>
      </c>
    </row>
    <row r="79" spans="2:8" s="6" customFormat="1" ht="33" x14ac:dyDescent="0.35">
      <c r="B79" s="36" t="s">
        <v>131</v>
      </c>
      <c r="C79" s="36" t="s">
        <v>13</v>
      </c>
      <c r="D79" s="36" t="s">
        <v>128</v>
      </c>
      <c r="E79" s="54" t="s">
        <v>132</v>
      </c>
      <c r="F79" s="54" t="s">
        <v>132</v>
      </c>
      <c r="G79" s="11" t="s">
        <v>133</v>
      </c>
    </row>
    <row r="80" spans="2:8" s="6" customFormat="1" ht="19" customHeight="1" x14ac:dyDescent="0.35">
      <c r="B80" s="55"/>
      <c r="C80" s="55"/>
      <c r="D80" s="55"/>
      <c r="E80" s="55"/>
      <c r="F80" s="56"/>
      <c r="G80" s="55"/>
    </row>
    <row r="81" spans="2:7" s="6" customFormat="1" ht="23" thickBot="1" x14ac:dyDescent="0.4">
      <c r="B81" s="32" t="s">
        <v>134</v>
      </c>
    </row>
    <row r="82" spans="2:7" s="6" customFormat="1" ht="5.25" customHeight="1" thickTop="1" x14ac:dyDescent="0.35"/>
    <row r="83" spans="2:7" s="6" customFormat="1" x14ac:dyDescent="0.35">
      <c r="B83" s="33" t="s">
        <v>5</v>
      </c>
      <c r="C83" s="33" t="s">
        <v>6</v>
      </c>
      <c r="D83" s="33" t="s">
        <v>105</v>
      </c>
      <c r="E83" s="10" t="s">
        <v>8</v>
      </c>
      <c r="F83" s="10" t="s">
        <v>9</v>
      </c>
      <c r="G83" s="33" t="s">
        <v>10</v>
      </c>
    </row>
    <row r="84" spans="2:7" s="6" customFormat="1" x14ac:dyDescent="0.35">
      <c r="B84" s="78" t="s">
        <v>134</v>
      </c>
      <c r="C84" s="78"/>
      <c r="D84" s="78"/>
      <c r="E84" s="78"/>
      <c r="F84" s="78"/>
      <c r="G84" s="78"/>
    </row>
    <row r="85" spans="2:7" s="6" customFormat="1" ht="153.75" customHeight="1" x14ac:dyDescent="0.35">
      <c r="B85" s="79" t="s">
        <v>135</v>
      </c>
      <c r="C85" s="79" t="s">
        <v>13</v>
      </c>
      <c r="D85" s="11" t="s">
        <v>136</v>
      </c>
      <c r="E85" s="11">
        <f>[6]Global!$H$32/5</f>
        <v>0.57999999999999996</v>
      </c>
      <c r="F85" s="54">
        <v>0.76</v>
      </c>
      <c r="G85" s="36" t="s">
        <v>137</v>
      </c>
    </row>
    <row r="86" spans="2:7" s="6" customFormat="1" x14ac:dyDescent="0.35">
      <c r="B86" s="79"/>
      <c r="C86" s="79"/>
      <c r="D86" s="15" t="s">
        <v>138</v>
      </c>
      <c r="E86" s="15">
        <v>0</v>
      </c>
      <c r="F86" s="54">
        <v>0</v>
      </c>
      <c r="G86" s="36" t="s">
        <v>139</v>
      </c>
    </row>
    <row r="87" spans="2:7" s="6" customFormat="1" ht="33" x14ac:dyDescent="0.35">
      <c r="B87" s="79"/>
      <c r="C87" s="79"/>
      <c r="D87" s="15" t="s">
        <v>140</v>
      </c>
      <c r="E87" s="57">
        <f>866.8/5</f>
        <v>173.35999999999999</v>
      </c>
      <c r="F87" s="54">
        <v>281.2</v>
      </c>
      <c r="G87" s="36" t="s">
        <v>141</v>
      </c>
    </row>
    <row r="88" spans="2:7" s="6" customFormat="1" ht="21" customHeight="1" x14ac:dyDescent="0.35">
      <c r="B88" s="55"/>
      <c r="C88" s="55"/>
      <c r="D88" s="55"/>
      <c r="E88" s="55"/>
      <c r="F88" s="56"/>
      <c r="G88" s="55"/>
    </row>
    <row r="89" spans="2:7" s="6" customFormat="1" ht="23" thickBot="1" x14ac:dyDescent="0.4">
      <c r="B89" s="32" t="s">
        <v>142</v>
      </c>
    </row>
    <row r="90" spans="2:7" s="6" customFormat="1" ht="5.25" customHeight="1" thickTop="1" x14ac:dyDescent="0.35">
      <c r="B90" s="58"/>
      <c r="C90" s="59"/>
    </row>
    <row r="91" spans="2:7" s="6" customFormat="1" x14ac:dyDescent="0.35">
      <c r="B91" s="33" t="s">
        <v>5</v>
      </c>
      <c r="C91" s="33" t="s">
        <v>6</v>
      </c>
      <c r="D91" s="33" t="s">
        <v>105</v>
      </c>
      <c r="E91" s="10" t="s">
        <v>8</v>
      </c>
      <c r="F91" s="10" t="s">
        <v>9</v>
      </c>
      <c r="G91" s="33" t="s">
        <v>10</v>
      </c>
    </row>
    <row r="92" spans="2:7" s="6" customFormat="1" ht="33" hidden="1" x14ac:dyDescent="0.35">
      <c r="B92" s="73" t="s">
        <v>143</v>
      </c>
      <c r="C92" s="13" t="s">
        <v>144</v>
      </c>
      <c r="D92" s="16" t="s">
        <v>82</v>
      </c>
      <c r="E92" s="60">
        <v>0.67469999999999997</v>
      </c>
      <c r="F92" s="61">
        <v>0.69279999999999997</v>
      </c>
      <c r="G92" s="68" t="s">
        <v>145</v>
      </c>
    </row>
    <row r="93" spans="2:7" s="6" customFormat="1" ht="33" hidden="1" x14ac:dyDescent="0.35">
      <c r="B93" s="74"/>
      <c r="C93" s="13" t="s">
        <v>146</v>
      </c>
      <c r="D93" s="16" t="s">
        <v>82</v>
      </c>
      <c r="E93" s="60">
        <v>0.32119999999999999</v>
      </c>
      <c r="F93" s="61">
        <v>0.30280000000000001</v>
      </c>
      <c r="G93" s="68" t="s">
        <v>145</v>
      </c>
    </row>
    <row r="94" spans="2:7" s="6" customFormat="1" ht="66" hidden="1" x14ac:dyDescent="0.35">
      <c r="B94" s="74"/>
      <c r="C94" s="13" t="s">
        <v>147</v>
      </c>
      <c r="D94" s="16" t="s">
        <v>82</v>
      </c>
      <c r="E94" s="63">
        <v>0.71899999999999997</v>
      </c>
      <c r="F94" s="61">
        <v>0.73809999999999998</v>
      </c>
      <c r="G94" s="66" t="s">
        <v>148</v>
      </c>
    </row>
    <row r="95" spans="2:7" s="6" customFormat="1" ht="66" hidden="1" x14ac:dyDescent="0.35">
      <c r="B95" s="74"/>
      <c r="C95" s="13" t="s">
        <v>149</v>
      </c>
      <c r="D95" s="16" t="s">
        <v>82</v>
      </c>
      <c r="E95" s="63">
        <v>0.28029999999999999</v>
      </c>
      <c r="F95" s="61">
        <v>0.26129999999999998</v>
      </c>
      <c r="G95" s="66" t="s">
        <v>148</v>
      </c>
    </row>
    <row r="96" spans="2:7" s="6" customFormat="1" ht="219" customHeight="1" x14ac:dyDescent="0.35">
      <c r="B96" s="74"/>
      <c r="C96" s="13" t="s">
        <v>150</v>
      </c>
      <c r="D96" s="16" t="s">
        <v>82</v>
      </c>
      <c r="E96" s="3" t="s">
        <v>151</v>
      </c>
      <c r="F96" s="2" t="s">
        <v>152</v>
      </c>
      <c r="G96" s="68" t="s">
        <v>153</v>
      </c>
    </row>
    <row r="97" spans="2:7" s="6" customFormat="1" ht="171" customHeight="1" x14ac:dyDescent="0.35">
      <c r="B97" s="75"/>
      <c r="C97" s="13" t="s">
        <v>154</v>
      </c>
      <c r="D97" s="16" t="s">
        <v>82</v>
      </c>
      <c r="E97" s="3" t="s">
        <v>155</v>
      </c>
      <c r="F97" s="2" t="s">
        <v>166</v>
      </c>
      <c r="G97" s="68" t="s">
        <v>167</v>
      </c>
    </row>
    <row r="98" spans="2:7" s="6" customFormat="1" x14ac:dyDescent="0.35">
      <c r="B98" s="76" t="s">
        <v>156</v>
      </c>
      <c r="C98" s="16" t="s">
        <v>157</v>
      </c>
      <c r="D98" s="16" t="s">
        <v>158</v>
      </c>
      <c r="E98" s="64">
        <f>'[3]Business Positive'!$E$168</f>
        <v>0.11020000000000001</v>
      </c>
      <c r="F98" s="64">
        <v>0.17799999999999999</v>
      </c>
      <c r="G98" s="62"/>
    </row>
    <row r="99" spans="2:7" s="6" customFormat="1" x14ac:dyDescent="0.35">
      <c r="B99" s="76"/>
      <c r="C99" s="16" t="s">
        <v>159</v>
      </c>
      <c r="D99" s="16" t="s">
        <v>158</v>
      </c>
      <c r="E99" s="64">
        <f>'[3]Business Positive'!$F$168</f>
        <v>8.7900000000000006E-2</v>
      </c>
      <c r="F99" s="64">
        <v>0.127</v>
      </c>
      <c r="G99" s="62"/>
    </row>
    <row r="100" spans="2:7" s="6" customFormat="1" x14ac:dyDescent="0.35">
      <c r="B100" s="77" t="s">
        <v>160</v>
      </c>
      <c r="C100" s="77"/>
      <c r="D100" s="16" t="s">
        <v>82</v>
      </c>
      <c r="E100" s="35">
        <v>0.81</v>
      </c>
      <c r="F100" s="35">
        <v>0.81</v>
      </c>
      <c r="G100" s="72" t="s">
        <v>168</v>
      </c>
    </row>
    <row r="102" spans="2:7" s="89" customFormat="1" ht="17" thickBot="1" x14ac:dyDescent="0.5"/>
    <row r="104" spans="2:7" x14ac:dyDescent="0.45">
      <c r="E104" s="65"/>
    </row>
  </sheetData>
  <mergeCells count="43">
    <mergeCell ref="B15:B18"/>
    <mergeCell ref="C15:C18"/>
    <mergeCell ref="G15:G18"/>
    <mergeCell ref="B3:F3"/>
    <mergeCell ref="B10:G10"/>
    <mergeCell ref="B11:B12"/>
    <mergeCell ref="C11:C12"/>
    <mergeCell ref="B14:G14"/>
    <mergeCell ref="B39:B41"/>
    <mergeCell ref="C39:C41"/>
    <mergeCell ref="B19:G19"/>
    <mergeCell ref="B20:B26"/>
    <mergeCell ref="C20:C26"/>
    <mergeCell ref="B27:G27"/>
    <mergeCell ref="B28:B29"/>
    <mergeCell ref="C28:C29"/>
    <mergeCell ref="B32:G32"/>
    <mergeCell ref="B33:B34"/>
    <mergeCell ref="C33:C34"/>
    <mergeCell ref="B35:G35"/>
    <mergeCell ref="B38:G38"/>
    <mergeCell ref="B66:B67"/>
    <mergeCell ref="C66:C67"/>
    <mergeCell ref="B44:G44"/>
    <mergeCell ref="B45:B46"/>
    <mergeCell ref="C45:C46"/>
    <mergeCell ref="B47:B49"/>
    <mergeCell ref="C47:C49"/>
    <mergeCell ref="B50:G50"/>
    <mergeCell ref="B51:B54"/>
    <mergeCell ref="C51:C54"/>
    <mergeCell ref="B55:B59"/>
    <mergeCell ref="C55:C59"/>
    <mergeCell ref="B65:G65"/>
    <mergeCell ref="B92:B97"/>
    <mergeCell ref="B98:B99"/>
    <mergeCell ref="B100:C100"/>
    <mergeCell ref="B71:G71"/>
    <mergeCell ref="B74:G74"/>
    <mergeCell ref="B76:G76"/>
    <mergeCell ref="B84:G84"/>
    <mergeCell ref="B85:B87"/>
    <mergeCell ref="C85:C87"/>
  </mergeCells>
  <pageMargins left="0.7" right="0.7" top="0.75" bottom="0.75" header="0.3" footer="0.3"/>
  <pageSetup orientation="portrait" horizontalDpi="4294967293" verticalDpi="4294967293" r:id="rId1"/>
  <headerFooter>
    <oddFooter>&amp;C_x000D_&amp;1#&amp;"Calibri"&amp;10&amp;K000000 Classification: 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6A875-27A8-453F-84C1-DF6265B5DF2C}">
  <dimension ref="B3:L19"/>
  <sheetViews>
    <sheetView workbookViewId="0">
      <selection activeCell="L8" sqref="L8"/>
    </sheetView>
  </sheetViews>
  <sheetFormatPr defaultColWidth="8.81640625" defaultRowHeight="14.5" x14ac:dyDescent="0.35"/>
  <sheetData>
    <row r="3" spans="12:12" x14ac:dyDescent="0.35">
      <c r="L3" t="s">
        <v>161</v>
      </c>
    </row>
    <row r="19" spans="2:2" x14ac:dyDescent="0.35">
      <c r="B19" t="s">
        <v>162</v>
      </c>
    </row>
  </sheetData>
  <pageMargins left="0.7" right="0.7" top="0.75" bottom="0.75" header="0.3" footer="0.3"/>
  <headerFooter>
    <oddFooter>&amp;C_x000D_&amp;1#&amp;"Calibri"&amp;10&amp;K000000 Classification: Public</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49E9D1F3404C48BE253433F3ACEA89" ma:contentTypeVersion="20" ma:contentTypeDescription="Create a new document." ma:contentTypeScope="" ma:versionID="913d5d0a6d3e3cceef4a065bcf0d02f7">
  <xsd:schema xmlns:xsd="http://www.w3.org/2001/XMLSchema" xmlns:xs="http://www.w3.org/2001/XMLSchema" xmlns:p="http://schemas.microsoft.com/office/2006/metadata/properties" xmlns:ns1="http://schemas.microsoft.com/sharepoint/v3" xmlns:ns2="490162f1-cb38-4b7d-bec0-649659a3a3a5" xmlns:ns3="34f1d843-956e-4cb1-a90e-303c4cad7799" targetNamespace="http://schemas.microsoft.com/office/2006/metadata/properties" ma:root="true" ma:fieldsID="f40b5a91c49acdda9f0d5c2ebe7e106a" ns1:_="" ns2:_="" ns3:_="">
    <xsd:import namespace="http://schemas.microsoft.com/sharepoint/v3"/>
    <xsd:import namespace="490162f1-cb38-4b7d-bec0-649659a3a3a5"/>
    <xsd:import namespace="34f1d843-956e-4cb1-a90e-303c4cad779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EventHashCode" minOccurs="0"/>
                <xsd:element ref="ns2:MediaServiceGenerationTime" minOccurs="0"/>
                <xsd:element ref="ns2:MediaServiceAutoKeyPoints" minOccurs="0"/>
                <xsd:element ref="ns2:MediaServiceKeyPoints" minOccurs="0"/>
                <xsd:element ref="ns2:MediaServiceLocation"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0162f1-cb38-4b7d-bec0-649659a3a3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9d20570-8e1b-450f-9446-1281bb7371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f1d843-956e-4cb1-a90e-303c4cad779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b869a49-af3f-4022-9adf-b09598559b3b}" ma:internalName="TaxCatchAll" ma:showField="CatchAllData" ma:web="34f1d843-956e-4cb1-a90e-303c4cad77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90162f1-cb38-4b7d-bec0-649659a3a3a5">
      <Terms xmlns="http://schemas.microsoft.com/office/infopath/2007/PartnerControls"/>
    </lcf76f155ced4ddcb4097134ff3c332f>
    <TaxCatchAll xmlns="34f1d843-956e-4cb1-a90e-303c4cad7799" xsi:nil="true"/>
    <SharedWithUsers xmlns="34f1d843-956e-4cb1-a90e-303c4cad7799">
      <UserInfo>
        <DisplayName>Kate Brown</DisplayName>
        <AccountId>14</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867947-9145-4F86-9010-B7AC6DFC8F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90162f1-cb38-4b7d-bec0-649659a3a3a5"/>
    <ds:schemaRef ds:uri="34f1d843-956e-4cb1-a90e-303c4cad77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E22621-1D1E-41AE-93D0-0474321862CD}">
  <ds:schemaRefs>
    <ds:schemaRef ds:uri="34f1d843-956e-4cb1-a90e-303c4cad7799"/>
    <ds:schemaRef ds:uri="http://www.w3.org/XML/1998/namespace"/>
    <ds:schemaRef ds:uri="http://schemas.microsoft.com/sharepoint/v3"/>
    <ds:schemaRef ds:uri="http://schemas.microsoft.com/office/2006/metadata/properties"/>
    <ds:schemaRef ds:uri="490162f1-cb38-4b7d-bec0-649659a3a3a5"/>
    <ds:schemaRef ds:uri="http://purl.org/dc/term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9AA52983-3774-49C6-A235-EDF73D8A7C94}">
  <ds:schemaRefs>
    <ds:schemaRef ds:uri="http://schemas.microsoft.com/sharepoint/v3/contenttype/forms"/>
  </ds:schemaRefs>
</ds:datastoreItem>
</file>

<file path=docMetadata/LabelInfo.xml><?xml version="1.0" encoding="utf-8"?>
<clbl:labelList xmlns:clbl="http://schemas.microsoft.com/office/2020/mipLabelMetadata">
  <clbl:label id="{a01b60e9-6ef2-4b3b-b198-c88f5d6230b6}" enabled="1" method="Privileged" siteId="{7c4f77bb-bc61-4789-8aca-54aa04ebb634}"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SASB Disclosures FY24</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Aarestrup, Amalie</dc:creator>
  <cp:keywords/>
  <dc:description/>
  <cp:lastModifiedBy>Josie Ryan</cp:lastModifiedBy>
  <cp:revision/>
  <dcterms:created xsi:type="dcterms:W3CDTF">2021-09-06T10:48:28Z</dcterms:created>
  <dcterms:modified xsi:type="dcterms:W3CDTF">2024-11-18T00:41:53Z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0x0101002949E9D1F3404C48BE253433F3ACEA89</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Order">
    <vt:r8>144700</vt:r8>
  </property>
  <property fmtid="{D5CDD505-2E9C-101B-9397-08002B2CF9AE}" pid="11" name="SV_QUERY_LIST_4F35BF76-6C0D-4D9B-82B2-816C12CF3733">
    <vt:lpwstr>empty_477D106A-C0D6-4607-AEBD-E2C9D60EA279</vt:lpwstr>
  </property>
  <property fmtid="{D5CDD505-2E9C-101B-9397-08002B2CF9AE}" pid="12" name="SV_HIDDEN_GRID_QUERY_LIST_4F35BF76-6C0D-4D9B-82B2-816C12CF3733">
    <vt:lpwstr>empty_477D106A-C0D6-4607-AEBD-E2C9D60EA279</vt:lpwstr>
  </property>
</Properties>
</file>